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chützenverein\2021\"/>
    </mc:Choice>
  </mc:AlternateContent>
  <xr:revisionPtr revIDLastSave="0" documentId="13_ncr:1_{7D1A198A-FA0B-499F-A7DA-4ECD56303534}" xr6:coauthVersionLast="47" xr6:coauthVersionMax="47" xr10:uidLastSave="{00000000-0000-0000-0000-000000000000}"/>
  <bookViews>
    <workbookView xWindow="22320" yWindow="6660" windowWidth="26085" windowHeight="13170" activeTab="1" xr2:uid="{00000000-000D-0000-FFFF-FFFF00000000}"/>
  </bookViews>
  <sheets>
    <sheet name="Eingabe" sheetId="1" r:id="rId1"/>
    <sheet name="Wertung" sheetId="3" r:id="rId2"/>
  </sheets>
  <calcPr calcId="191029"/>
</workbook>
</file>

<file path=xl/calcChain.xml><?xml version="1.0" encoding="utf-8"?>
<calcChain xmlns="http://schemas.openxmlformats.org/spreadsheetml/2006/main">
  <c r="M17" i="3" l="1"/>
  <c r="L17" i="3"/>
  <c r="K17" i="3"/>
  <c r="J17" i="3"/>
  <c r="I17" i="3"/>
  <c r="H17" i="3"/>
  <c r="G17" i="3"/>
  <c r="F17" i="3"/>
  <c r="E17" i="3"/>
  <c r="D17" i="3"/>
  <c r="N17" i="3" s="1"/>
  <c r="M16" i="3"/>
  <c r="L16" i="3"/>
  <c r="K16" i="3"/>
  <c r="J16" i="3"/>
  <c r="I16" i="3"/>
  <c r="H16" i="3"/>
  <c r="G16" i="3"/>
  <c r="F16" i="3"/>
  <c r="E16" i="3"/>
  <c r="D16" i="3"/>
  <c r="N16" i="3" s="1"/>
  <c r="M15" i="3"/>
  <c r="L15" i="3"/>
  <c r="K15" i="3"/>
  <c r="J15" i="3"/>
  <c r="I15" i="3"/>
  <c r="H15" i="3"/>
  <c r="G15" i="3"/>
  <c r="F15" i="3"/>
  <c r="E15" i="3"/>
  <c r="D15" i="3"/>
  <c r="C16" i="3"/>
  <c r="C15" i="3"/>
  <c r="B16" i="3"/>
  <c r="B15" i="3"/>
  <c r="A15" i="3"/>
  <c r="A16" i="3"/>
  <c r="D4" i="3"/>
  <c r="M8" i="3"/>
  <c r="L8" i="3"/>
  <c r="K8" i="3"/>
  <c r="J8" i="3"/>
  <c r="I8" i="3"/>
  <c r="H8" i="3"/>
  <c r="G8" i="3"/>
  <c r="F8" i="3"/>
  <c r="E8" i="3"/>
  <c r="D8" i="3"/>
  <c r="M5" i="3"/>
  <c r="L5" i="3"/>
  <c r="K5" i="3"/>
  <c r="J5" i="3"/>
  <c r="I5" i="3"/>
  <c r="H5" i="3"/>
  <c r="G5" i="3"/>
  <c r="F5" i="3"/>
  <c r="E5" i="3"/>
  <c r="D5" i="3"/>
  <c r="M4" i="3"/>
  <c r="L4" i="3"/>
  <c r="K4" i="3"/>
  <c r="J4" i="3"/>
  <c r="I4" i="3"/>
  <c r="H4" i="3"/>
  <c r="G4" i="3"/>
  <c r="F4" i="3"/>
  <c r="E4" i="3"/>
  <c r="C8" i="3"/>
  <c r="C5" i="3"/>
  <c r="C4" i="3"/>
  <c r="A8" i="3"/>
  <c r="A5" i="3"/>
  <c r="A4" i="3"/>
  <c r="B8" i="3"/>
  <c r="B4" i="3"/>
  <c r="B5" i="3"/>
  <c r="M35" i="3"/>
  <c r="L35" i="3"/>
  <c r="K35" i="3"/>
  <c r="J35" i="3"/>
  <c r="I35" i="3"/>
  <c r="H35" i="3"/>
  <c r="G35" i="3"/>
  <c r="F35" i="3"/>
  <c r="E35" i="3"/>
  <c r="D35" i="3"/>
  <c r="M34" i="3"/>
  <c r="L34" i="3"/>
  <c r="K34" i="3"/>
  <c r="J34" i="3"/>
  <c r="I34" i="3"/>
  <c r="H34" i="3"/>
  <c r="G34" i="3"/>
  <c r="F34" i="3"/>
  <c r="E34" i="3"/>
  <c r="D34" i="3"/>
  <c r="M33" i="3"/>
  <c r="L33" i="3"/>
  <c r="K33" i="3"/>
  <c r="J33" i="3"/>
  <c r="I33" i="3"/>
  <c r="H33" i="3"/>
  <c r="G33" i="3"/>
  <c r="F33" i="3"/>
  <c r="E33" i="3"/>
  <c r="D33" i="3"/>
  <c r="M32" i="3"/>
  <c r="L32" i="3"/>
  <c r="K32" i="3"/>
  <c r="J32" i="3"/>
  <c r="I32" i="3"/>
  <c r="H32" i="3"/>
  <c r="G32" i="3"/>
  <c r="F32" i="3"/>
  <c r="E32" i="3"/>
  <c r="D32" i="3"/>
  <c r="M31" i="3"/>
  <c r="L31" i="3"/>
  <c r="K31" i="3"/>
  <c r="J31" i="3"/>
  <c r="I31" i="3"/>
  <c r="H31" i="3"/>
  <c r="G31" i="3"/>
  <c r="F31" i="3"/>
  <c r="E31" i="3"/>
  <c r="D31" i="3"/>
  <c r="M30" i="3"/>
  <c r="L30" i="3"/>
  <c r="K30" i="3"/>
  <c r="J30" i="3"/>
  <c r="I30" i="3"/>
  <c r="H30" i="3"/>
  <c r="G30" i="3"/>
  <c r="F30" i="3"/>
  <c r="E30" i="3"/>
  <c r="D30" i="3"/>
  <c r="M29" i="3"/>
  <c r="L29" i="3"/>
  <c r="K29" i="3"/>
  <c r="J29" i="3"/>
  <c r="I29" i="3"/>
  <c r="H29" i="3"/>
  <c r="G29" i="3"/>
  <c r="F29" i="3"/>
  <c r="E29" i="3"/>
  <c r="D29" i="3"/>
  <c r="M28" i="3"/>
  <c r="L28" i="3"/>
  <c r="K28" i="3"/>
  <c r="J28" i="3"/>
  <c r="I28" i="3"/>
  <c r="H28" i="3"/>
  <c r="G28" i="3"/>
  <c r="F28" i="3"/>
  <c r="E28" i="3"/>
  <c r="D28" i="3"/>
  <c r="M27" i="3"/>
  <c r="L27" i="3"/>
  <c r="K27" i="3"/>
  <c r="J27" i="3"/>
  <c r="I27" i="3"/>
  <c r="H27" i="3"/>
  <c r="G27" i="3"/>
  <c r="F27" i="3"/>
  <c r="E27" i="3"/>
  <c r="D27" i="3"/>
  <c r="M26" i="3"/>
  <c r="L26" i="3"/>
  <c r="K26" i="3"/>
  <c r="J26" i="3"/>
  <c r="I26" i="3"/>
  <c r="H26" i="3"/>
  <c r="G26" i="3"/>
  <c r="F26" i="3"/>
  <c r="E26" i="3"/>
  <c r="D26" i="3"/>
  <c r="N26" i="3" s="1"/>
  <c r="M25" i="3"/>
  <c r="L25" i="3"/>
  <c r="K25" i="3"/>
  <c r="J25" i="3"/>
  <c r="I25" i="3"/>
  <c r="H25" i="3"/>
  <c r="G25" i="3"/>
  <c r="F25" i="3"/>
  <c r="E25" i="3"/>
  <c r="D25" i="3"/>
  <c r="M24" i="3"/>
  <c r="L24" i="3"/>
  <c r="K24" i="3"/>
  <c r="J24" i="3"/>
  <c r="I24" i="3"/>
  <c r="H24" i="3"/>
  <c r="G24" i="3"/>
  <c r="F24" i="3"/>
  <c r="E24" i="3"/>
  <c r="D24" i="3"/>
  <c r="M23" i="3"/>
  <c r="L23" i="3"/>
  <c r="K23" i="3"/>
  <c r="J23" i="3"/>
  <c r="I23" i="3"/>
  <c r="H23" i="3"/>
  <c r="G23" i="3"/>
  <c r="F23" i="3"/>
  <c r="E23" i="3"/>
  <c r="D23" i="3"/>
  <c r="M22" i="3"/>
  <c r="L22" i="3"/>
  <c r="K22" i="3"/>
  <c r="J22" i="3"/>
  <c r="I22" i="3"/>
  <c r="H22" i="3"/>
  <c r="G22" i="3"/>
  <c r="F22" i="3"/>
  <c r="E22" i="3"/>
  <c r="D22" i="3"/>
  <c r="M21" i="3"/>
  <c r="L21" i="3"/>
  <c r="K21" i="3"/>
  <c r="J21" i="3"/>
  <c r="I21" i="3"/>
  <c r="H21" i="3"/>
  <c r="G21" i="3"/>
  <c r="F21" i="3"/>
  <c r="E21" i="3"/>
  <c r="D21" i="3"/>
  <c r="M20" i="3"/>
  <c r="L20" i="3"/>
  <c r="K20" i="3"/>
  <c r="J20" i="3"/>
  <c r="I20" i="3"/>
  <c r="H20" i="3"/>
  <c r="G20" i="3"/>
  <c r="F20" i="3"/>
  <c r="E20" i="3"/>
  <c r="D20" i="3"/>
  <c r="M19" i="3"/>
  <c r="L19" i="3"/>
  <c r="K19" i="3"/>
  <c r="J19" i="3"/>
  <c r="I19" i="3"/>
  <c r="H19" i="3"/>
  <c r="G19" i="3"/>
  <c r="F19" i="3"/>
  <c r="E19" i="3"/>
  <c r="D19" i="3"/>
  <c r="M18" i="3"/>
  <c r="L18" i="3"/>
  <c r="K18" i="3"/>
  <c r="J18" i="3"/>
  <c r="I18" i="3"/>
  <c r="H18" i="3"/>
  <c r="G18" i="3"/>
  <c r="F18" i="3"/>
  <c r="E18" i="3"/>
  <c r="D18" i="3"/>
  <c r="M14" i="3"/>
  <c r="L14" i="3"/>
  <c r="K14" i="3"/>
  <c r="J14" i="3"/>
  <c r="I14" i="3"/>
  <c r="H14" i="3"/>
  <c r="G14" i="3"/>
  <c r="F14" i="3"/>
  <c r="E14" i="3"/>
  <c r="D14" i="3"/>
  <c r="M13" i="3"/>
  <c r="L13" i="3"/>
  <c r="K13" i="3"/>
  <c r="J13" i="3"/>
  <c r="I13" i="3"/>
  <c r="H13" i="3"/>
  <c r="G13" i="3"/>
  <c r="F13" i="3"/>
  <c r="E13" i="3"/>
  <c r="D13" i="3"/>
  <c r="M12" i="3"/>
  <c r="L12" i="3"/>
  <c r="K12" i="3"/>
  <c r="J12" i="3"/>
  <c r="I12" i="3"/>
  <c r="H12" i="3"/>
  <c r="G12" i="3"/>
  <c r="F12" i="3"/>
  <c r="E12" i="3"/>
  <c r="D12" i="3"/>
  <c r="M11" i="3"/>
  <c r="L11" i="3"/>
  <c r="K11" i="3"/>
  <c r="J11" i="3"/>
  <c r="I11" i="3"/>
  <c r="H11" i="3"/>
  <c r="G11" i="3"/>
  <c r="F11" i="3"/>
  <c r="E11" i="3"/>
  <c r="D11" i="3"/>
  <c r="M10" i="3"/>
  <c r="L10" i="3"/>
  <c r="K10" i="3"/>
  <c r="J10" i="3"/>
  <c r="I10" i="3"/>
  <c r="H10" i="3"/>
  <c r="G10" i="3"/>
  <c r="F10" i="3"/>
  <c r="E10" i="3"/>
  <c r="D10" i="3"/>
  <c r="M9" i="3"/>
  <c r="L9" i="3"/>
  <c r="K9" i="3"/>
  <c r="J9" i="3"/>
  <c r="I9" i="3"/>
  <c r="H9" i="3"/>
  <c r="G9" i="3"/>
  <c r="F9" i="3"/>
  <c r="E9" i="3"/>
  <c r="D9" i="3"/>
  <c r="N9" i="3" s="1"/>
  <c r="M7" i="3"/>
  <c r="L7" i="3"/>
  <c r="K7" i="3"/>
  <c r="J7" i="3"/>
  <c r="I7" i="3"/>
  <c r="H7" i="3"/>
  <c r="G7" i="3"/>
  <c r="F7" i="3"/>
  <c r="E7" i="3"/>
  <c r="D7" i="3"/>
  <c r="M6" i="3"/>
  <c r="L6" i="3"/>
  <c r="K6" i="3"/>
  <c r="J6" i="3"/>
  <c r="I6" i="3"/>
  <c r="H6" i="3"/>
  <c r="G6" i="3"/>
  <c r="F6" i="3"/>
  <c r="E6" i="3"/>
  <c r="D6" i="3"/>
  <c r="M3" i="3"/>
  <c r="L3" i="3"/>
  <c r="K3" i="3"/>
  <c r="J3" i="3"/>
  <c r="I3" i="3"/>
  <c r="H3" i="3"/>
  <c r="G3" i="3"/>
  <c r="F3" i="3"/>
  <c r="E3" i="3"/>
  <c r="D3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4" i="3"/>
  <c r="B14" i="3"/>
  <c r="C13" i="3"/>
  <c r="B13" i="3"/>
  <c r="C12" i="3"/>
  <c r="B12" i="3"/>
  <c r="C11" i="3"/>
  <c r="B11" i="3"/>
  <c r="C10" i="3"/>
  <c r="B10" i="3"/>
  <c r="C9" i="3"/>
  <c r="B9" i="3"/>
  <c r="C7" i="3"/>
  <c r="B7" i="3"/>
  <c r="C6" i="3"/>
  <c r="B6" i="3"/>
  <c r="C3" i="3"/>
  <c r="B3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4" i="3"/>
  <c r="A13" i="3"/>
  <c r="A12" i="3"/>
  <c r="A11" i="3"/>
  <c r="A10" i="3"/>
  <c r="A9" i="3"/>
  <c r="A7" i="3"/>
  <c r="A6" i="3"/>
  <c r="A3" i="3"/>
  <c r="N15" i="3" l="1"/>
  <c r="N8" i="3"/>
  <c r="N5" i="3"/>
  <c r="N4" i="3"/>
  <c r="N34" i="3"/>
  <c r="N22" i="3"/>
  <c r="N14" i="3"/>
  <c r="N11" i="3"/>
  <c r="N32" i="3"/>
  <c r="N30" i="3"/>
  <c r="N27" i="3"/>
  <c r="N19" i="3"/>
  <c r="N21" i="3"/>
  <c r="N29" i="3"/>
  <c r="N33" i="3"/>
  <c r="N10" i="3"/>
  <c r="N12" i="3"/>
  <c r="N35" i="3"/>
  <c r="N3" i="3"/>
  <c r="N6" i="3"/>
  <c r="N13" i="3"/>
  <c r="N20" i="3"/>
  <c r="N18" i="3"/>
  <c r="N31" i="3"/>
  <c r="N28" i="3"/>
  <c r="N25" i="3"/>
  <c r="N24" i="3"/>
  <c r="N23" i="3"/>
  <c r="N7" i="3"/>
</calcChain>
</file>

<file path=xl/sharedStrings.xml><?xml version="1.0" encoding="utf-8"?>
<sst xmlns="http://schemas.openxmlformats.org/spreadsheetml/2006/main" count="75" uniqueCount="39">
  <si>
    <t>Name</t>
  </si>
  <si>
    <t>Beck Theresa</t>
  </si>
  <si>
    <t>Heinrich Kilian</t>
  </si>
  <si>
    <t>Beck Karl</t>
  </si>
  <si>
    <t>Heinrich Anton</t>
  </si>
  <si>
    <t>Schneider Stefan</t>
  </si>
  <si>
    <t>Goldstein Stefan</t>
  </si>
  <si>
    <t>Vogelsang Richard</t>
  </si>
  <si>
    <t>Hofberger Michael</t>
  </si>
  <si>
    <t>Berchthold Markus</t>
  </si>
  <si>
    <t>Hörmann Klaus</t>
  </si>
  <si>
    <t>Ergebnisse</t>
  </si>
  <si>
    <t>Fuidl Nicole</t>
  </si>
  <si>
    <t>Belluzzi Anja</t>
  </si>
  <si>
    <t>Stegmayer Thomas</t>
  </si>
  <si>
    <t>Rebenyi Thomas</t>
  </si>
  <si>
    <t>Klasse</t>
  </si>
  <si>
    <t>Stegmayer Paula</t>
  </si>
  <si>
    <t>Wesche Wolfgang</t>
  </si>
  <si>
    <t>Bayer Martin</t>
  </si>
  <si>
    <t>Schuster Julian</t>
  </si>
  <si>
    <t>Mahl Wilhelm</t>
  </si>
  <si>
    <t>LG</t>
  </si>
  <si>
    <t>LP</t>
  </si>
  <si>
    <t>Nieland Louis</t>
  </si>
  <si>
    <t>Aufgelegt</t>
  </si>
  <si>
    <t>Jugend</t>
  </si>
  <si>
    <t>Nr.</t>
  </si>
  <si>
    <t>Wesche Janick</t>
  </si>
  <si>
    <t>Belluzzi Marcello</t>
  </si>
  <si>
    <t>Weiß Siegfried</t>
  </si>
  <si>
    <t>Weiß Kerstin</t>
  </si>
  <si>
    <r>
      <t xml:space="preserve">Ringe im </t>
    </r>
    <r>
      <rPr>
        <b/>
        <sz val="22"/>
        <color theme="1"/>
        <rFont val="Lucida Console"/>
        <family val="3"/>
      </rPr>
      <t xml:space="preserve">ø </t>
    </r>
  </si>
  <si>
    <t xml:space="preserve"> Nr.</t>
  </si>
  <si>
    <t>König Julian</t>
  </si>
  <si>
    <t>Stein Marcel</t>
  </si>
  <si>
    <t>Stein Helmut</t>
  </si>
  <si>
    <t>Fuidl Hubert</t>
  </si>
  <si>
    <t>Stand: 18.10.2020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</si>
</sst>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Segoe Print"/>
    </font>
    <font>
      <b/>
      <sz val="20"/>
      <color theme="1"/>
      <name val="Lucida Console"/>
      <family val="3"/>
    </font>
    <font>
      <b/>
      <sz val="16"/>
      <color theme="1"/>
      <name val="Lucida Console"/>
      <family val="3"/>
    </font>
    <font>
      <b/>
      <sz val="14"/>
      <color theme="1"/>
      <name val="Lucida Console"/>
      <family val="3"/>
    </font>
    <font>
      <b/>
      <sz val="22"/>
      <color theme="1"/>
      <name val="Lucida Console"/>
      <family val="3"/>
    </font>
    <font>
      <sz val="16"/>
      <color theme="1"/>
      <name val="Lucida Console"/>
      <family val="3"/>
    </font>
    <font>
      <b/>
      <sz val="28"/>
      <color theme="1"/>
      <name val="Lucida Console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/>
    <xf numFmtId="0" fontId="2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164" fontId="8" fillId="3" borderId="8" xfId="0" applyNumberFormat="1" applyFont="1" applyFill="1" applyBorder="1" applyAlignment="1">
      <alignment horizontal="center" vertical="center"/>
    </xf>
    <xf numFmtId="164" fontId="8" fillId="3" borderId="11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12" fillId="0" borderId="10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164" fontId="8" fillId="3" borderId="16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13" fillId="3" borderId="21" xfId="0" applyFont="1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99"/>
  <sheetViews>
    <sheetView zoomScaleNormal="100" workbookViewId="0">
      <selection activeCell="P30" sqref="P30"/>
    </sheetView>
  </sheetViews>
  <sheetFormatPr baseColWidth="10" defaultColWidth="11.42578125" defaultRowHeight="15.75" x14ac:dyDescent="0.25"/>
  <cols>
    <col min="1" max="1" width="11.42578125" style="5"/>
    <col min="2" max="2" width="12.85546875" style="2" customWidth="1"/>
    <col min="3" max="3" width="23.5703125" style="3" bestFit="1" customWidth="1"/>
    <col min="4" max="53" width="5.28515625" style="1" customWidth="1"/>
    <col min="54" max="16384" width="11.42578125" style="1"/>
  </cols>
  <sheetData>
    <row r="1" spans="1:53" ht="15" x14ac:dyDescent="0.2">
      <c r="A1" s="69" t="s">
        <v>27</v>
      </c>
      <c r="B1" s="71" t="s">
        <v>16</v>
      </c>
      <c r="C1" s="71" t="s">
        <v>0</v>
      </c>
      <c r="D1" s="67" t="s">
        <v>11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7"/>
    </row>
    <row r="2" spans="1:53" ht="15" x14ac:dyDescent="0.2">
      <c r="A2" s="70"/>
      <c r="B2" s="72"/>
      <c r="C2" s="72"/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8">
        <v>32</v>
      </c>
      <c r="AJ2" s="8">
        <v>33</v>
      </c>
      <c r="AK2" s="8">
        <v>34</v>
      </c>
      <c r="AL2" s="8">
        <v>35</v>
      </c>
      <c r="AM2" s="8">
        <v>36</v>
      </c>
      <c r="AN2" s="8">
        <v>37</v>
      </c>
      <c r="AO2" s="8">
        <v>38</v>
      </c>
      <c r="AP2" s="8">
        <v>39</v>
      </c>
      <c r="AQ2" s="8">
        <v>40</v>
      </c>
      <c r="AR2" s="8">
        <v>41</v>
      </c>
      <c r="AS2" s="8">
        <v>42</v>
      </c>
      <c r="AT2" s="8">
        <v>43</v>
      </c>
      <c r="AU2" s="8">
        <v>44</v>
      </c>
      <c r="AV2" s="8">
        <v>45</v>
      </c>
      <c r="AW2" s="8">
        <v>46</v>
      </c>
      <c r="AX2" s="8">
        <v>47</v>
      </c>
      <c r="AY2" s="8">
        <v>48</v>
      </c>
      <c r="AZ2" s="8">
        <v>49</v>
      </c>
      <c r="BA2" s="9">
        <v>50</v>
      </c>
    </row>
    <row r="3" spans="1:53" ht="15" x14ac:dyDescent="0.2">
      <c r="A3" s="10">
        <v>2</v>
      </c>
      <c r="B3" s="11" t="s">
        <v>26</v>
      </c>
      <c r="C3" s="11" t="s">
        <v>17</v>
      </c>
      <c r="D3" s="12">
        <v>184</v>
      </c>
      <c r="E3" s="12">
        <v>190</v>
      </c>
      <c r="F3" s="12">
        <v>184</v>
      </c>
      <c r="G3" s="12">
        <v>176</v>
      </c>
      <c r="H3" s="12">
        <v>189</v>
      </c>
      <c r="I3" s="12">
        <v>183</v>
      </c>
      <c r="J3" s="12">
        <v>190</v>
      </c>
      <c r="K3" s="12">
        <v>182</v>
      </c>
      <c r="L3" s="12">
        <v>194</v>
      </c>
      <c r="M3" s="13">
        <v>183</v>
      </c>
      <c r="N3" s="12">
        <v>182</v>
      </c>
      <c r="O3" s="12">
        <v>193</v>
      </c>
      <c r="P3" s="12">
        <v>185</v>
      </c>
      <c r="Q3" s="12">
        <v>189</v>
      </c>
      <c r="R3" s="12">
        <v>187</v>
      </c>
      <c r="S3" s="12">
        <v>189</v>
      </c>
      <c r="T3" s="12">
        <v>179</v>
      </c>
      <c r="U3" s="12">
        <v>195</v>
      </c>
      <c r="V3" s="12">
        <v>189</v>
      </c>
      <c r="W3" s="12">
        <v>184</v>
      </c>
      <c r="X3" s="12">
        <v>186</v>
      </c>
      <c r="Y3" s="12">
        <v>197</v>
      </c>
      <c r="Z3" s="12">
        <v>194</v>
      </c>
      <c r="AA3" s="12">
        <v>182</v>
      </c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8"/>
    </row>
    <row r="4" spans="1:53" ht="15" x14ac:dyDescent="0.2">
      <c r="A4" s="10">
        <v>3</v>
      </c>
      <c r="B4" s="11" t="s">
        <v>26</v>
      </c>
      <c r="C4" s="11" t="s">
        <v>24</v>
      </c>
      <c r="D4" s="12">
        <v>172</v>
      </c>
      <c r="E4" s="12">
        <v>167</v>
      </c>
      <c r="F4" s="12">
        <v>163</v>
      </c>
      <c r="G4" s="12">
        <v>164</v>
      </c>
      <c r="H4" s="12">
        <v>180</v>
      </c>
      <c r="I4" s="12">
        <v>175</v>
      </c>
      <c r="J4" s="12">
        <v>157</v>
      </c>
      <c r="K4" s="12">
        <v>165</v>
      </c>
      <c r="L4" s="12">
        <v>161</v>
      </c>
      <c r="M4" s="13">
        <v>172</v>
      </c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8"/>
    </row>
    <row r="5" spans="1:53" ht="15" x14ac:dyDescent="0.2">
      <c r="A5" s="10">
        <v>4</v>
      </c>
      <c r="B5" s="11" t="s">
        <v>26</v>
      </c>
      <c r="C5" s="11" t="s">
        <v>34</v>
      </c>
      <c r="D5" s="12">
        <v>158</v>
      </c>
      <c r="E5" s="12">
        <v>153</v>
      </c>
      <c r="F5" s="12">
        <v>150</v>
      </c>
      <c r="G5" s="12">
        <v>137</v>
      </c>
      <c r="H5" s="12">
        <v>133</v>
      </c>
      <c r="I5" s="12">
        <v>140</v>
      </c>
      <c r="J5" s="12">
        <v>143</v>
      </c>
      <c r="K5" s="12">
        <v>146</v>
      </c>
      <c r="L5" s="12"/>
      <c r="M5" s="1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8"/>
    </row>
    <row r="6" spans="1:53" ht="15" x14ac:dyDescent="0.2">
      <c r="A6" s="10">
        <v>5</v>
      </c>
      <c r="B6" s="11" t="s">
        <v>26</v>
      </c>
      <c r="C6" s="11" t="s">
        <v>28</v>
      </c>
      <c r="D6" s="12"/>
      <c r="E6" s="12"/>
      <c r="F6" s="12"/>
      <c r="G6" s="12"/>
      <c r="H6" s="12"/>
      <c r="I6" s="12"/>
      <c r="J6" s="12"/>
      <c r="K6" s="12"/>
      <c r="L6" s="12"/>
      <c r="M6" s="13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8"/>
    </row>
    <row r="7" spans="1:53" ht="15" x14ac:dyDescent="0.2">
      <c r="A7" s="10">
        <v>6</v>
      </c>
      <c r="B7" s="11" t="s">
        <v>26</v>
      </c>
      <c r="C7" s="11" t="s">
        <v>20</v>
      </c>
      <c r="D7" s="12">
        <v>173</v>
      </c>
      <c r="E7" s="12">
        <v>180</v>
      </c>
      <c r="F7" s="12">
        <v>176</v>
      </c>
      <c r="G7" s="12">
        <v>178</v>
      </c>
      <c r="H7" s="12">
        <v>174</v>
      </c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8"/>
    </row>
    <row r="8" spans="1:53" ht="15" x14ac:dyDescent="0.2">
      <c r="A8" s="10">
        <v>7</v>
      </c>
      <c r="B8" s="11" t="s">
        <v>26</v>
      </c>
      <c r="C8" s="11" t="s">
        <v>35</v>
      </c>
      <c r="D8" s="12">
        <v>160</v>
      </c>
      <c r="E8" s="12">
        <v>160</v>
      </c>
      <c r="F8" s="12">
        <v>164</v>
      </c>
      <c r="G8" s="12">
        <v>150</v>
      </c>
      <c r="H8" s="12">
        <v>159</v>
      </c>
      <c r="I8" s="12">
        <v>154</v>
      </c>
      <c r="J8" s="12">
        <v>162</v>
      </c>
      <c r="K8" s="12">
        <v>165</v>
      </c>
      <c r="L8" s="12">
        <v>146</v>
      </c>
      <c r="M8" s="13">
        <v>116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8"/>
    </row>
    <row r="9" spans="1:53" ht="15" x14ac:dyDescent="0.2">
      <c r="A9" s="10">
        <v>8</v>
      </c>
      <c r="B9" s="11" t="s">
        <v>26</v>
      </c>
      <c r="C9" s="11"/>
      <c r="D9" s="12"/>
      <c r="E9" s="12"/>
      <c r="F9" s="12"/>
      <c r="G9" s="12"/>
      <c r="H9" s="12"/>
      <c r="I9" s="12"/>
      <c r="J9" s="12"/>
      <c r="K9" s="12"/>
      <c r="L9" s="12"/>
      <c r="M9" s="13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8"/>
    </row>
    <row r="10" spans="1:53" thickBot="1" x14ac:dyDescent="0.25">
      <c r="A10" s="22">
        <v>9</v>
      </c>
      <c r="B10" s="23" t="s">
        <v>26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6"/>
    </row>
    <row r="11" spans="1:53" ht="15" x14ac:dyDescent="0.2">
      <c r="A11" s="32">
        <v>20</v>
      </c>
      <c r="B11" s="33" t="s">
        <v>23</v>
      </c>
      <c r="C11" s="33" t="s">
        <v>10</v>
      </c>
      <c r="D11" s="34">
        <v>166</v>
      </c>
      <c r="E11" s="34">
        <v>171</v>
      </c>
      <c r="F11" s="34">
        <v>175</v>
      </c>
      <c r="G11" s="34">
        <v>178</v>
      </c>
      <c r="H11" s="34">
        <v>164</v>
      </c>
      <c r="I11" s="34">
        <v>182</v>
      </c>
      <c r="J11" s="34">
        <v>177</v>
      </c>
      <c r="K11" s="34">
        <v>174</v>
      </c>
      <c r="L11" s="34"/>
      <c r="M11" s="35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6"/>
    </row>
    <row r="12" spans="1:53" ht="15" x14ac:dyDescent="0.2">
      <c r="A12" s="10">
        <v>21</v>
      </c>
      <c r="B12" s="11" t="s">
        <v>23</v>
      </c>
      <c r="C12" s="11" t="s">
        <v>3</v>
      </c>
      <c r="D12" s="12">
        <v>176</v>
      </c>
      <c r="E12" s="12">
        <v>178</v>
      </c>
      <c r="F12" s="12">
        <v>174</v>
      </c>
      <c r="G12" s="12">
        <v>173</v>
      </c>
      <c r="H12" s="12">
        <v>177</v>
      </c>
      <c r="I12" s="12">
        <v>181</v>
      </c>
      <c r="J12" s="12">
        <v>179</v>
      </c>
      <c r="K12" s="12">
        <v>175</v>
      </c>
      <c r="L12" s="12">
        <v>176</v>
      </c>
      <c r="M12" s="13">
        <v>176</v>
      </c>
      <c r="N12" s="12">
        <v>171</v>
      </c>
      <c r="O12" s="12">
        <v>173</v>
      </c>
      <c r="P12" s="12">
        <v>175</v>
      </c>
      <c r="Q12" s="12">
        <v>165</v>
      </c>
      <c r="R12" s="12">
        <v>166</v>
      </c>
      <c r="S12" s="12">
        <v>178</v>
      </c>
      <c r="T12" s="12">
        <v>173</v>
      </c>
      <c r="U12" s="12">
        <v>172</v>
      </c>
      <c r="V12" s="12">
        <v>182</v>
      </c>
      <c r="W12" s="12">
        <v>182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8"/>
    </row>
    <row r="13" spans="1:53" ht="15" x14ac:dyDescent="0.2">
      <c r="A13" s="10">
        <v>22</v>
      </c>
      <c r="B13" s="11" t="s">
        <v>23</v>
      </c>
      <c r="C13" s="11" t="s">
        <v>18</v>
      </c>
      <c r="D13" s="12">
        <v>168</v>
      </c>
      <c r="E13" s="12">
        <v>171</v>
      </c>
      <c r="F13" s="12"/>
      <c r="G13" s="12"/>
      <c r="H13" s="12"/>
      <c r="I13" s="12"/>
      <c r="J13" s="12"/>
      <c r="K13" s="12"/>
      <c r="L13" s="12"/>
      <c r="M13" s="13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8"/>
    </row>
    <row r="14" spans="1:53" ht="15" x14ac:dyDescent="0.2">
      <c r="A14" s="10">
        <v>23</v>
      </c>
      <c r="B14" s="11" t="s">
        <v>23</v>
      </c>
      <c r="C14" s="11" t="s">
        <v>14</v>
      </c>
      <c r="D14" s="12">
        <v>185</v>
      </c>
      <c r="E14" s="12">
        <v>174</v>
      </c>
      <c r="F14" s="12">
        <v>180</v>
      </c>
      <c r="G14" s="12">
        <v>182</v>
      </c>
      <c r="H14" s="12">
        <v>183</v>
      </c>
      <c r="I14" s="12">
        <v>183</v>
      </c>
      <c r="J14" s="12">
        <v>185</v>
      </c>
      <c r="K14" s="12">
        <v>186</v>
      </c>
      <c r="L14" s="12"/>
      <c r="M14" s="13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8"/>
    </row>
    <row r="15" spans="1:53" ht="15" x14ac:dyDescent="0.2">
      <c r="A15" s="22">
        <v>24</v>
      </c>
      <c r="B15" s="23" t="s">
        <v>23</v>
      </c>
      <c r="C15" s="23" t="s">
        <v>15</v>
      </c>
      <c r="D15" s="24">
        <v>174</v>
      </c>
      <c r="E15" s="24">
        <v>176</v>
      </c>
      <c r="F15" s="24">
        <v>169</v>
      </c>
      <c r="G15" s="24"/>
      <c r="H15" s="24"/>
      <c r="I15" s="24"/>
      <c r="J15" s="24"/>
      <c r="K15" s="24"/>
      <c r="L15" s="24"/>
      <c r="M15" s="25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6"/>
    </row>
    <row r="16" spans="1:53" ht="15" x14ac:dyDescent="0.2">
      <c r="A16" s="22">
        <v>25</v>
      </c>
      <c r="B16" s="23" t="s">
        <v>23</v>
      </c>
      <c r="C16" s="23" t="s">
        <v>37</v>
      </c>
      <c r="D16" s="24"/>
      <c r="E16" s="24"/>
      <c r="F16" s="24"/>
      <c r="G16" s="24"/>
      <c r="H16" s="24"/>
      <c r="I16" s="24"/>
      <c r="J16" s="24"/>
      <c r="K16" s="24"/>
      <c r="L16" s="24"/>
      <c r="M16" s="25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6"/>
    </row>
    <row r="17" spans="1:53" thickBot="1" x14ac:dyDescent="0.25">
      <c r="A17" s="14">
        <v>26</v>
      </c>
      <c r="B17" s="15" t="s">
        <v>23</v>
      </c>
      <c r="C17" s="15"/>
      <c r="D17" s="19">
        <v>158</v>
      </c>
      <c r="E17" s="19">
        <v>168</v>
      </c>
      <c r="F17" s="19"/>
      <c r="G17" s="19"/>
      <c r="H17" s="19"/>
      <c r="I17" s="19"/>
      <c r="J17" s="19"/>
      <c r="K17" s="19"/>
      <c r="L17" s="19"/>
      <c r="M17" s="20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21"/>
    </row>
    <row r="18" spans="1:53" ht="15" x14ac:dyDescent="0.2">
      <c r="A18" s="27">
        <v>31</v>
      </c>
      <c r="B18" s="28" t="s">
        <v>25</v>
      </c>
      <c r="C18" s="28" t="s">
        <v>21</v>
      </c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31"/>
    </row>
    <row r="19" spans="1:53" ht="15" x14ac:dyDescent="0.2">
      <c r="A19" s="10">
        <v>32</v>
      </c>
      <c r="B19" s="11" t="s">
        <v>25</v>
      </c>
      <c r="C19" s="11" t="s">
        <v>29</v>
      </c>
      <c r="D19" s="12">
        <v>199.3</v>
      </c>
      <c r="E19" s="12"/>
      <c r="F19" s="12"/>
      <c r="G19" s="12"/>
      <c r="H19" s="12"/>
      <c r="I19" s="12"/>
      <c r="J19" s="12"/>
      <c r="K19" s="12"/>
      <c r="L19" s="12"/>
      <c r="M19" s="13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8"/>
    </row>
    <row r="20" spans="1:53" ht="15" x14ac:dyDescent="0.2">
      <c r="A20" s="10">
        <v>33</v>
      </c>
      <c r="B20" s="11" t="s">
        <v>25</v>
      </c>
      <c r="C20" s="11" t="s">
        <v>10</v>
      </c>
      <c r="D20" s="12"/>
      <c r="E20" s="12"/>
      <c r="F20" s="12"/>
      <c r="G20" s="12"/>
      <c r="H20" s="12"/>
      <c r="I20" s="12"/>
      <c r="J20" s="12"/>
      <c r="K20" s="12"/>
      <c r="L20" s="12"/>
      <c r="M20" s="13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8"/>
    </row>
    <row r="21" spans="1:53" thickBot="1" x14ac:dyDescent="0.25">
      <c r="A21" s="22">
        <v>34</v>
      </c>
      <c r="B21" s="23" t="s">
        <v>25</v>
      </c>
      <c r="C21" s="23" t="s">
        <v>3</v>
      </c>
      <c r="D21" s="24">
        <v>204.6</v>
      </c>
      <c r="E21" s="24">
        <v>202.5</v>
      </c>
      <c r="F21" s="24"/>
      <c r="G21" s="24"/>
      <c r="H21" s="24"/>
      <c r="I21" s="24"/>
      <c r="J21" s="24"/>
      <c r="K21" s="24"/>
      <c r="L21" s="24"/>
      <c r="M21" s="25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6"/>
    </row>
    <row r="22" spans="1:53" ht="15" x14ac:dyDescent="0.2">
      <c r="A22" s="32">
        <v>40</v>
      </c>
      <c r="B22" s="33" t="s">
        <v>22</v>
      </c>
      <c r="C22" s="33" t="s">
        <v>9</v>
      </c>
      <c r="D22" s="34"/>
      <c r="E22" s="34"/>
      <c r="F22" s="34"/>
      <c r="G22" s="34"/>
      <c r="H22" s="34"/>
      <c r="I22" s="34"/>
      <c r="J22" s="34"/>
      <c r="K22" s="34"/>
      <c r="L22" s="34"/>
      <c r="M22" s="35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6"/>
    </row>
    <row r="23" spans="1:53" ht="15" x14ac:dyDescent="0.2">
      <c r="A23" s="10">
        <v>41</v>
      </c>
      <c r="B23" s="11" t="s">
        <v>22</v>
      </c>
      <c r="C23" s="11" t="s">
        <v>13</v>
      </c>
      <c r="D23" s="12">
        <v>181</v>
      </c>
      <c r="E23" s="12">
        <v>175</v>
      </c>
      <c r="F23" s="12">
        <v>170</v>
      </c>
      <c r="G23" s="12">
        <v>174</v>
      </c>
      <c r="H23" s="12">
        <v>169</v>
      </c>
      <c r="I23" s="12">
        <v>163</v>
      </c>
      <c r="J23" s="12">
        <v>174</v>
      </c>
      <c r="K23" s="12">
        <v>168</v>
      </c>
      <c r="L23" s="12">
        <v>174</v>
      </c>
      <c r="M23" s="13">
        <v>177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8"/>
    </row>
    <row r="24" spans="1:53" ht="15" x14ac:dyDescent="0.2">
      <c r="A24" s="10">
        <v>42</v>
      </c>
      <c r="B24" s="11" t="s">
        <v>22</v>
      </c>
      <c r="C24" s="11" t="s">
        <v>6</v>
      </c>
      <c r="D24" s="12">
        <v>189</v>
      </c>
      <c r="E24" s="12">
        <v>188</v>
      </c>
      <c r="F24" s="12">
        <v>187</v>
      </c>
      <c r="G24" s="12">
        <v>193</v>
      </c>
      <c r="H24" s="12">
        <v>188</v>
      </c>
      <c r="I24" s="12">
        <v>188</v>
      </c>
      <c r="J24" s="12">
        <v>192</v>
      </c>
      <c r="K24" s="12"/>
      <c r="L24" s="12"/>
      <c r="M24" s="13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8"/>
    </row>
    <row r="25" spans="1:53" ht="15" x14ac:dyDescent="0.2">
      <c r="A25" s="10">
        <v>43</v>
      </c>
      <c r="B25" s="11" t="s">
        <v>22</v>
      </c>
      <c r="C25" s="11" t="s">
        <v>5</v>
      </c>
      <c r="D25" s="12">
        <v>184</v>
      </c>
      <c r="E25" s="12">
        <v>188</v>
      </c>
      <c r="F25" s="12">
        <v>181</v>
      </c>
      <c r="G25" s="12">
        <v>180</v>
      </c>
      <c r="H25" s="12">
        <v>189</v>
      </c>
      <c r="I25" s="12">
        <v>179</v>
      </c>
      <c r="J25" s="12">
        <v>183</v>
      </c>
      <c r="K25" s="12">
        <v>186</v>
      </c>
      <c r="L25" s="12">
        <v>187</v>
      </c>
      <c r="M25" s="13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8"/>
    </row>
    <row r="26" spans="1:53" ht="15" x14ac:dyDescent="0.2">
      <c r="A26" s="10">
        <v>44</v>
      </c>
      <c r="B26" s="11" t="s">
        <v>22</v>
      </c>
      <c r="C26" s="11" t="s">
        <v>30</v>
      </c>
      <c r="D26" s="12"/>
      <c r="E26" s="12"/>
      <c r="F26" s="12"/>
      <c r="G26" s="12"/>
      <c r="H26" s="12"/>
      <c r="I26" s="12"/>
      <c r="J26" s="12"/>
      <c r="K26" s="12"/>
      <c r="L26" s="12"/>
      <c r="M26" s="13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8"/>
    </row>
    <row r="27" spans="1:53" ht="15" x14ac:dyDescent="0.2">
      <c r="A27" s="10">
        <v>45</v>
      </c>
      <c r="B27" s="11" t="s">
        <v>22</v>
      </c>
      <c r="C27" s="11" t="s">
        <v>8</v>
      </c>
      <c r="D27" s="12">
        <v>183</v>
      </c>
      <c r="E27" s="12">
        <v>194</v>
      </c>
      <c r="F27" s="12">
        <v>189</v>
      </c>
      <c r="G27" s="12">
        <v>199</v>
      </c>
      <c r="H27" s="12">
        <v>190</v>
      </c>
      <c r="I27" s="12">
        <v>191</v>
      </c>
      <c r="J27" s="12">
        <v>190</v>
      </c>
      <c r="K27" s="12">
        <v>194</v>
      </c>
      <c r="L27" s="12">
        <v>191</v>
      </c>
      <c r="M27" s="13">
        <v>182</v>
      </c>
      <c r="N27" s="12">
        <v>187</v>
      </c>
      <c r="O27" s="12">
        <v>191</v>
      </c>
      <c r="P27" s="12">
        <v>187</v>
      </c>
      <c r="Q27" s="12">
        <v>183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8"/>
    </row>
    <row r="28" spans="1:53" ht="15" x14ac:dyDescent="0.2">
      <c r="A28" s="10">
        <v>46</v>
      </c>
      <c r="B28" s="11" t="s">
        <v>22</v>
      </c>
      <c r="C28" s="11" t="s">
        <v>7</v>
      </c>
      <c r="D28" s="12">
        <v>188</v>
      </c>
      <c r="E28" s="12">
        <v>188</v>
      </c>
      <c r="F28" s="12">
        <v>188</v>
      </c>
      <c r="G28" s="12">
        <v>194</v>
      </c>
      <c r="H28" s="12">
        <v>193</v>
      </c>
      <c r="I28" s="12">
        <v>185</v>
      </c>
      <c r="J28" s="12">
        <v>192</v>
      </c>
      <c r="K28" s="12">
        <v>189</v>
      </c>
      <c r="L28" s="12">
        <v>189</v>
      </c>
      <c r="M28" s="13">
        <v>188</v>
      </c>
      <c r="N28" s="12">
        <v>190</v>
      </c>
      <c r="O28" s="12">
        <v>190</v>
      </c>
      <c r="P28" s="12">
        <v>192</v>
      </c>
      <c r="Q28" s="12">
        <v>193</v>
      </c>
      <c r="R28" s="12">
        <v>189</v>
      </c>
      <c r="S28" s="12">
        <v>193</v>
      </c>
      <c r="T28" s="12">
        <v>191</v>
      </c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8"/>
    </row>
    <row r="29" spans="1:53" ht="15" x14ac:dyDescent="0.2">
      <c r="A29" s="10">
        <v>47</v>
      </c>
      <c r="B29" s="11" t="s">
        <v>22</v>
      </c>
      <c r="C29" s="11" t="s">
        <v>4</v>
      </c>
      <c r="D29" s="12">
        <v>182</v>
      </c>
      <c r="E29" s="12">
        <v>188</v>
      </c>
      <c r="F29" s="12">
        <v>192</v>
      </c>
      <c r="G29" s="12">
        <v>184</v>
      </c>
      <c r="H29" s="12">
        <v>190</v>
      </c>
      <c r="I29" s="12">
        <v>193</v>
      </c>
      <c r="J29" s="12">
        <v>187</v>
      </c>
      <c r="K29" s="12">
        <v>188</v>
      </c>
      <c r="L29" s="12">
        <v>190</v>
      </c>
      <c r="M29" s="13">
        <v>191</v>
      </c>
      <c r="N29" s="12">
        <v>192</v>
      </c>
      <c r="O29" s="12">
        <v>186</v>
      </c>
      <c r="P29" s="12">
        <v>190</v>
      </c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8"/>
    </row>
    <row r="30" spans="1:53" ht="15" x14ac:dyDescent="0.2">
      <c r="A30" s="10">
        <v>48</v>
      </c>
      <c r="B30" s="11" t="s">
        <v>22</v>
      </c>
      <c r="C30" s="11" t="s">
        <v>2</v>
      </c>
      <c r="D30" s="12">
        <v>190</v>
      </c>
      <c r="E30" s="12">
        <v>189</v>
      </c>
      <c r="F30" s="12"/>
      <c r="G30" s="12"/>
      <c r="H30" s="12"/>
      <c r="I30" s="12"/>
      <c r="J30" s="12"/>
      <c r="K30" s="12"/>
      <c r="L30" s="12"/>
      <c r="M30" s="13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8"/>
    </row>
    <row r="31" spans="1:53" ht="15" x14ac:dyDescent="0.2">
      <c r="A31" s="10">
        <v>49</v>
      </c>
      <c r="B31" s="11" t="s">
        <v>22</v>
      </c>
      <c r="C31" s="11" t="s">
        <v>14</v>
      </c>
      <c r="D31" s="12">
        <v>192</v>
      </c>
      <c r="E31" s="12">
        <v>192</v>
      </c>
      <c r="F31" s="12">
        <v>187</v>
      </c>
      <c r="G31" s="12">
        <v>196</v>
      </c>
      <c r="H31" s="12">
        <v>196</v>
      </c>
      <c r="I31" s="12">
        <v>191</v>
      </c>
      <c r="J31" s="12">
        <v>189</v>
      </c>
      <c r="K31" s="12">
        <v>192</v>
      </c>
      <c r="L31" s="12">
        <v>188</v>
      </c>
      <c r="M31" s="13">
        <v>192</v>
      </c>
      <c r="N31" s="12">
        <v>192</v>
      </c>
      <c r="O31" s="12">
        <v>190</v>
      </c>
      <c r="P31" s="12">
        <v>194</v>
      </c>
      <c r="Q31" s="12">
        <v>191</v>
      </c>
      <c r="R31" s="12">
        <v>195</v>
      </c>
      <c r="S31" s="12">
        <v>196</v>
      </c>
      <c r="T31" s="12">
        <v>196</v>
      </c>
      <c r="U31" s="12">
        <v>190</v>
      </c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8"/>
    </row>
    <row r="32" spans="1:53" ht="15" x14ac:dyDescent="0.2">
      <c r="A32" s="10">
        <v>50</v>
      </c>
      <c r="B32" s="11" t="s">
        <v>22</v>
      </c>
      <c r="C32" s="11" t="s">
        <v>1</v>
      </c>
      <c r="D32" s="12">
        <v>192</v>
      </c>
      <c r="E32" s="12">
        <v>194</v>
      </c>
      <c r="F32" s="12">
        <v>188</v>
      </c>
      <c r="G32" s="12">
        <v>188</v>
      </c>
      <c r="H32" s="12">
        <v>189</v>
      </c>
      <c r="I32" s="12">
        <v>191</v>
      </c>
      <c r="J32" s="12">
        <v>175</v>
      </c>
      <c r="K32" s="12">
        <v>186</v>
      </c>
      <c r="L32" s="12">
        <v>191</v>
      </c>
      <c r="M32" s="13">
        <v>195</v>
      </c>
      <c r="N32" s="12">
        <v>190</v>
      </c>
      <c r="O32" s="12">
        <v>189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8"/>
    </row>
    <row r="33" spans="1:53" ht="15" x14ac:dyDescent="0.2">
      <c r="A33" s="10">
        <v>51</v>
      </c>
      <c r="B33" s="11" t="s">
        <v>22</v>
      </c>
      <c r="C33" s="11" t="s">
        <v>19</v>
      </c>
      <c r="D33" s="12"/>
      <c r="E33" s="12"/>
      <c r="F33" s="12"/>
      <c r="G33" s="12"/>
      <c r="H33" s="12"/>
      <c r="I33" s="12"/>
      <c r="J33" s="12"/>
      <c r="K33" s="12"/>
      <c r="L33" s="12"/>
      <c r="M33" s="13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8"/>
    </row>
    <row r="34" spans="1:53" ht="15" x14ac:dyDescent="0.2">
      <c r="A34" s="10">
        <v>52</v>
      </c>
      <c r="B34" s="11" t="s">
        <v>22</v>
      </c>
      <c r="C34" s="11" t="s">
        <v>12</v>
      </c>
      <c r="D34" s="12"/>
      <c r="E34" s="12"/>
      <c r="F34" s="12"/>
      <c r="G34" s="12"/>
      <c r="H34" s="12"/>
      <c r="I34" s="12"/>
      <c r="J34" s="12"/>
      <c r="K34" s="12"/>
      <c r="L34" s="12"/>
      <c r="M34" s="1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8"/>
    </row>
    <row r="35" spans="1:53" ht="15" x14ac:dyDescent="0.2">
      <c r="A35" s="10">
        <v>53</v>
      </c>
      <c r="B35" s="11" t="s">
        <v>22</v>
      </c>
      <c r="C35" s="11" t="s">
        <v>31</v>
      </c>
      <c r="D35" s="12"/>
      <c r="E35" s="12"/>
      <c r="F35" s="12"/>
      <c r="G35" s="12"/>
      <c r="H35" s="12"/>
      <c r="I35" s="12"/>
      <c r="J35" s="12"/>
      <c r="K35" s="12"/>
      <c r="L35" s="12"/>
      <c r="M35" s="13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8"/>
    </row>
    <row r="36" spans="1:53" thickBot="1" x14ac:dyDescent="0.25">
      <c r="A36" s="14">
        <v>54</v>
      </c>
      <c r="B36" s="15" t="s">
        <v>22</v>
      </c>
      <c r="C36" s="15" t="s">
        <v>36</v>
      </c>
      <c r="D36" s="19">
        <v>174</v>
      </c>
      <c r="E36" s="19">
        <v>181</v>
      </c>
      <c r="F36" s="19">
        <v>176</v>
      </c>
      <c r="G36" s="19">
        <v>174</v>
      </c>
      <c r="H36" s="19"/>
      <c r="I36" s="19"/>
      <c r="J36" s="19"/>
      <c r="K36" s="19"/>
      <c r="L36" s="19"/>
      <c r="M36" s="20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21"/>
    </row>
    <row r="37" spans="1:53" x14ac:dyDescent="0.25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x14ac:dyDescent="0.25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53" x14ac:dyDescent="0.25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1:53" x14ac:dyDescent="0.25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53" x14ac:dyDescent="0.25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</row>
    <row r="42" spans="1:53" x14ac:dyDescent="0.25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</row>
    <row r="43" spans="1:53" x14ac:dyDescent="0.25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53" x14ac:dyDescent="0.25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</row>
    <row r="45" spans="1:53" x14ac:dyDescent="0.25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53" x14ac:dyDescent="0.25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53" x14ac:dyDescent="0.25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1:53" x14ac:dyDescent="0.25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4:53" x14ac:dyDescent="0.2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4:53" x14ac:dyDescent="0.25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4:53" x14ac:dyDescent="0.25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</row>
    <row r="52" spans="4:53" x14ac:dyDescent="0.2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4:53" x14ac:dyDescent="0.25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4:53" x14ac:dyDescent="0.25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4:53" x14ac:dyDescent="0.25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4:53" x14ac:dyDescent="0.25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4:53" x14ac:dyDescent="0.25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4:53" x14ac:dyDescent="0.25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4:53" x14ac:dyDescent="0.25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4:53" x14ac:dyDescent="0.25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4:53" x14ac:dyDescent="0.25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4:53" x14ac:dyDescent="0.25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</row>
    <row r="63" spans="4:53" x14ac:dyDescent="0.25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4:53" x14ac:dyDescent="0.25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</row>
    <row r="65" spans="4:53" x14ac:dyDescent="0.25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</row>
    <row r="66" spans="4:53" x14ac:dyDescent="0.25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</row>
    <row r="67" spans="4:53" x14ac:dyDescent="0.25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</row>
    <row r="68" spans="4:53" x14ac:dyDescent="0.2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</row>
    <row r="69" spans="4:53" x14ac:dyDescent="0.25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</row>
    <row r="70" spans="4:53" x14ac:dyDescent="0.25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</row>
    <row r="71" spans="4:53" x14ac:dyDescent="0.25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</row>
    <row r="72" spans="4:53" x14ac:dyDescent="0.25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</row>
    <row r="73" spans="4:53" x14ac:dyDescent="0.25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</row>
    <row r="74" spans="4:53" x14ac:dyDescent="0.25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</row>
    <row r="75" spans="4:53" x14ac:dyDescent="0.25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</row>
    <row r="76" spans="4:53" x14ac:dyDescent="0.25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</row>
    <row r="77" spans="4:53" x14ac:dyDescent="0.25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</row>
    <row r="78" spans="4:53" x14ac:dyDescent="0.25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</row>
    <row r="79" spans="4:53" x14ac:dyDescent="0.25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</row>
    <row r="80" spans="4:53" x14ac:dyDescent="0.25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</row>
    <row r="81" spans="4:53" x14ac:dyDescent="0.25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</row>
    <row r="82" spans="4:53" x14ac:dyDescent="0.25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</row>
    <row r="83" spans="4:53" x14ac:dyDescent="0.25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</row>
    <row r="84" spans="4:53" x14ac:dyDescent="0.25"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</row>
    <row r="85" spans="4:53" x14ac:dyDescent="0.25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</row>
    <row r="86" spans="4:53" x14ac:dyDescent="0.25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</row>
    <row r="87" spans="4:53" x14ac:dyDescent="0.25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</row>
    <row r="88" spans="4:53" x14ac:dyDescent="0.25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</row>
    <row r="89" spans="4:53" x14ac:dyDescent="0.25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</row>
    <row r="90" spans="4:53" x14ac:dyDescent="0.25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</row>
    <row r="91" spans="4:53" x14ac:dyDescent="0.25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</row>
    <row r="92" spans="4:53" x14ac:dyDescent="0.25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</row>
    <row r="93" spans="4:53" x14ac:dyDescent="0.25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</row>
    <row r="94" spans="4:53" x14ac:dyDescent="0.25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</row>
    <row r="95" spans="4:53" x14ac:dyDescent="0.25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</row>
    <row r="96" spans="4:53" x14ac:dyDescent="0.25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</row>
    <row r="97" spans="4:53" x14ac:dyDescent="0.25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</row>
    <row r="98" spans="4:53" x14ac:dyDescent="0.25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</row>
    <row r="99" spans="4:53" x14ac:dyDescent="0.25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</row>
    <row r="100" spans="4:53" x14ac:dyDescent="0.25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</row>
    <row r="101" spans="4:53" x14ac:dyDescent="0.25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</row>
    <row r="102" spans="4:53" x14ac:dyDescent="0.25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</row>
    <row r="103" spans="4:53" x14ac:dyDescent="0.25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</row>
    <row r="104" spans="4:53" x14ac:dyDescent="0.25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</row>
    <row r="105" spans="4:53" x14ac:dyDescent="0.25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4:53" x14ac:dyDescent="0.25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</row>
    <row r="107" spans="4:53" x14ac:dyDescent="0.25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</row>
    <row r="108" spans="4:53" x14ac:dyDescent="0.25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</row>
    <row r="109" spans="4:53" x14ac:dyDescent="0.25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</row>
    <row r="110" spans="4:53" x14ac:dyDescent="0.25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</row>
    <row r="111" spans="4:53" x14ac:dyDescent="0.25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</row>
    <row r="112" spans="4:53" x14ac:dyDescent="0.25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</row>
    <row r="113" spans="4:53" x14ac:dyDescent="0.25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</row>
    <row r="114" spans="4:53" x14ac:dyDescent="0.25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</row>
    <row r="115" spans="4:53" x14ac:dyDescent="0.25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</row>
    <row r="116" spans="4:53" x14ac:dyDescent="0.25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</row>
    <row r="117" spans="4:53" x14ac:dyDescent="0.25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</row>
    <row r="118" spans="4:53" x14ac:dyDescent="0.25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</row>
    <row r="119" spans="4:53" x14ac:dyDescent="0.25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</row>
    <row r="120" spans="4:53" x14ac:dyDescent="0.25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</row>
    <row r="121" spans="4:53" x14ac:dyDescent="0.25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</row>
    <row r="122" spans="4:53" x14ac:dyDescent="0.25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</row>
    <row r="123" spans="4:53" x14ac:dyDescent="0.25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</row>
    <row r="124" spans="4:53" x14ac:dyDescent="0.25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</row>
    <row r="125" spans="4:53" x14ac:dyDescent="0.25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</row>
    <row r="126" spans="4:53" x14ac:dyDescent="0.25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</row>
    <row r="127" spans="4:53" x14ac:dyDescent="0.25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</row>
    <row r="128" spans="4:53" x14ac:dyDescent="0.25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</row>
    <row r="129" spans="4:53" x14ac:dyDescent="0.25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</row>
    <row r="130" spans="4:53" x14ac:dyDescent="0.25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</row>
    <row r="131" spans="4:53" x14ac:dyDescent="0.25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</row>
    <row r="132" spans="4:53" x14ac:dyDescent="0.25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</row>
    <row r="133" spans="4:53" x14ac:dyDescent="0.25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</row>
    <row r="134" spans="4:53" x14ac:dyDescent="0.25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</row>
    <row r="135" spans="4:53" x14ac:dyDescent="0.2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</row>
    <row r="136" spans="4:53" x14ac:dyDescent="0.25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</row>
    <row r="137" spans="4:53" x14ac:dyDescent="0.25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</row>
    <row r="138" spans="4:53" x14ac:dyDescent="0.2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</row>
    <row r="139" spans="4:53" x14ac:dyDescent="0.25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</row>
    <row r="140" spans="4:53" x14ac:dyDescent="0.25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</row>
    <row r="141" spans="4:53" x14ac:dyDescent="0.25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</row>
    <row r="142" spans="4:53" x14ac:dyDescent="0.2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</row>
    <row r="143" spans="4:53" x14ac:dyDescent="0.25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</row>
    <row r="144" spans="4:53" x14ac:dyDescent="0.25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</row>
    <row r="145" spans="4:53" x14ac:dyDescent="0.25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</row>
    <row r="146" spans="4:53" x14ac:dyDescent="0.25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</row>
    <row r="147" spans="4:53" x14ac:dyDescent="0.25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</row>
    <row r="148" spans="4:53" x14ac:dyDescent="0.25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</row>
    <row r="149" spans="4:53" x14ac:dyDescent="0.25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</row>
    <row r="150" spans="4:53" x14ac:dyDescent="0.25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</row>
    <row r="151" spans="4:53" x14ac:dyDescent="0.25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</row>
    <row r="152" spans="4:53" x14ac:dyDescent="0.25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</row>
    <row r="153" spans="4:53" x14ac:dyDescent="0.25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</row>
    <row r="154" spans="4:53" x14ac:dyDescent="0.25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</row>
    <row r="155" spans="4:53" x14ac:dyDescent="0.25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</row>
    <row r="156" spans="4:53" x14ac:dyDescent="0.25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</row>
    <row r="157" spans="4:53" x14ac:dyDescent="0.25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</row>
    <row r="158" spans="4:53" x14ac:dyDescent="0.25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</row>
    <row r="159" spans="4:53" x14ac:dyDescent="0.25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</row>
    <row r="160" spans="4:53" x14ac:dyDescent="0.25"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</row>
    <row r="161" spans="4:53" x14ac:dyDescent="0.25"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</row>
    <row r="162" spans="4:53" x14ac:dyDescent="0.25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</row>
    <row r="163" spans="4:53" x14ac:dyDescent="0.25"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</row>
    <row r="164" spans="4:53" x14ac:dyDescent="0.25"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</row>
    <row r="165" spans="4:53" x14ac:dyDescent="0.25"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</row>
    <row r="166" spans="4:53" x14ac:dyDescent="0.25"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</row>
    <row r="167" spans="4:53" x14ac:dyDescent="0.25"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</row>
    <row r="168" spans="4:53" x14ac:dyDescent="0.2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</row>
    <row r="169" spans="4:53" x14ac:dyDescent="0.25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</row>
    <row r="170" spans="4:53" x14ac:dyDescent="0.25"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</row>
    <row r="171" spans="4:53" x14ac:dyDescent="0.25"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</row>
    <row r="172" spans="4:53" x14ac:dyDescent="0.25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</row>
    <row r="173" spans="4:53" x14ac:dyDescent="0.25"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</row>
    <row r="174" spans="4:53" x14ac:dyDescent="0.25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</row>
    <row r="175" spans="4:53" x14ac:dyDescent="0.25"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</row>
    <row r="176" spans="4:53" x14ac:dyDescent="0.25"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</row>
    <row r="177" spans="4:53" x14ac:dyDescent="0.25"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</row>
    <row r="178" spans="4:53" x14ac:dyDescent="0.25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</row>
    <row r="179" spans="4:53" x14ac:dyDescent="0.25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</row>
    <row r="180" spans="4:53" x14ac:dyDescent="0.25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</row>
    <row r="181" spans="4:53" x14ac:dyDescent="0.25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</row>
    <row r="182" spans="4:53" x14ac:dyDescent="0.25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</row>
    <row r="183" spans="4:53" x14ac:dyDescent="0.25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</row>
    <row r="184" spans="4:53" x14ac:dyDescent="0.25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</row>
    <row r="185" spans="4:53" x14ac:dyDescent="0.25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</row>
    <row r="186" spans="4:53" x14ac:dyDescent="0.25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</row>
    <row r="187" spans="4:53" x14ac:dyDescent="0.25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</row>
    <row r="188" spans="4:53" x14ac:dyDescent="0.25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</row>
    <row r="189" spans="4:53" x14ac:dyDescent="0.25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</row>
    <row r="190" spans="4:53" x14ac:dyDescent="0.25"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</row>
    <row r="191" spans="4:53" x14ac:dyDescent="0.25"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</row>
    <row r="192" spans="4:53" x14ac:dyDescent="0.25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</row>
    <row r="193" spans="4:53" x14ac:dyDescent="0.25"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</row>
    <row r="194" spans="4:53" x14ac:dyDescent="0.25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</row>
    <row r="195" spans="4:53" x14ac:dyDescent="0.25"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</row>
    <row r="196" spans="4:53" x14ac:dyDescent="0.25"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</row>
    <row r="197" spans="4:53" x14ac:dyDescent="0.25"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</row>
    <row r="198" spans="4:53" x14ac:dyDescent="0.25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</row>
    <row r="199" spans="4:53" x14ac:dyDescent="0.25"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</row>
  </sheetData>
  <mergeCells count="4">
    <mergeCell ref="D1:U1"/>
    <mergeCell ref="A1:A2"/>
    <mergeCell ref="B1:B2"/>
    <mergeCell ref="C1:C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5"/>
  <sheetViews>
    <sheetView tabSelected="1" zoomScale="60" zoomScaleNormal="60" workbookViewId="0">
      <selection activeCell="A37" sqref="A37"/>
    </sheetView>
  </sheetViews>
  <sheetFormatPr baseColWidth="10" defaultColWidth="10.85546875" defaultRowHeight="23.25" x14ac:dyDescent="0.6"/>
  <cols>
    <col min="1" max="1" width="14.28515625" style="16" customWidth="1"/>
    <col min="2" max="2" width="24.140625" style="17" customWidth="1"/>
    <col min="3" max="3" width="43.5703125" style="17" customWidth="1"/>
    <col min="4" max="13" width="11.5703125" style="16" customWidth="1"/>
    <col min="14" max="14" width="23.7109375" style="16" customWidth="1"/>
    <col min="15" max="16384" width="10.85546875" style="16"/>
  </cols>
  <sheetData>
    <row r="1" spans="1:15" ht="36.75" x14ac:dyDescent="0.6">
      <c r="A1" s="73" t="s">
        <v>33</v>
      </c>
      <c r="B1" s="75" t="s">
        <v>16</v>
      </c>
      <c r="C1" s="77" t="s">
        <v>0</v>
      </c>
      <c r="D1" s="81" t="s">
        <v>11</v>
      </c>
      <c r="E1" s="82"/>
      <c r="F1" s="82"/>
      <c r="G1" s="82"/>
      <c r="H1" s="82"/>
      <c r="I1" s="82"/>
      <c r="J1" s="82"/>
      <c r="K1" s="82"/>
      <c r="L1" s="82"/>
      <c r="M1" s="79" t="s">
        <v>38</v>
      </c>
      <c r="N1" s="80"/>
    </row>
    <row r="2" spans="1:15" ht="31.5" thickBot="1" x14ac:dyDescent="0.65">
      <c r="A2" s="74"/>
      <c r="B2" s="76"/>
      <c r="C2" s="78"/>
      <c r="D2" s="64">
        <v>1</v>
      </c>
      <c r="E2" s="65">
        <v>2</v>
      </c>
      <c r="F2" s="65">
        <v>3</v>
      </c>
      <c r="G2" s="65">
        <v>4</v>
      </c>
      <c r="H2" s="65">
        <v>5</v>
      </c>
      <c r="I2" s="65">
        <v>6</v>
      </c>
      <c r="J2" s="65">
        <v>7</v>
      </c>
      <c r="K2" s="65">
        <v>8</v>
      </c>
      <c r="L2" s="65">
        <v>9</v>
      </c>
      <c r="M2" s="65">
        <v>10</v>
      </c>
      <c r="N2" s="66" t="s">
        <v>32</v>
      </c>
    </row>
    <row r="3" spans="1:15" ht="25.5" x14ac:dyDescent="0.6">
      <c r="A3" s="50">
        <f>Eingabe!A3</f>
        <v>2</v>
      </c>
      <c r="B3" s="51" t="str">
        <f>Eingabe!B3</f>
        <v>Jugend</v>
      </c>
      <c r="C3" s="51" t="str">
        <f>Eingabe!C3</f>
        <v>Stegmayer Paula</v>
      </c>
      <c r="D3" s="44">
        <f>IF(Eingabe!D3="","",LARGE(Eingabe!D3:BA3,1))</f>
        <v>197</v>
      </c>
      <c r="E3" s="44">
        <f>IF(Eingabe!E3="","",LARGE(Eingabe!D3:BA3,2))</f>
        <v>195</v>
      </c>
      <c r="F3" s="44">
        <f>IF(Eingabe!F3="","",LARGE(Eingabe!D3:BA3,3))</f>
        <v>194</v>
      </c>
      <c r="G3" s="44">
        <f>IF(Eingabe!G3="","",LARGE(Eingabe!D3:BA3,4))</f>
        <v>194</v>
      </c>
      <c r="H3" s="44">
        <f>IF(Eingabe!H3="","",LARGE(Eingabe!D3:BA3,5))</f>
        <v>193</v>
      </c>
      <c r="I3" s="44">
        <f>IF(Eingabe!I3="","",LARGE(Eingabe!D3:BA3,6))</f>
        <v>190</v>
      </c>
      <c r="J3" s="44">
        <f>IF(Eingabe!J3="","",LARGE(Eingabe!D3:BA3,7))</f>
        <v>190</v>
      </c>
      <c r="K3" s="44">
        <f>IF(Eingabe!K3="","",LARGE(Eingabe!D3:BA3,8))</f>
        <v>189</v>
      </c>
      <c r="L3" s="44">
        <f>IF(Eingabe!L3="","",LARGE(Eingabe!D3:BA3,9))</f>
        <v>189</v>
      </c>
      <c r="M3" s="44">
        <f>IF(Eingabe!M3="","",LARGE(Eingabe!D3:BA3,10))</f>
        <v>189</v>
      </c>
      <c r="N3" s="45">
        <f>IF(D3="","",AVERAGE(D3:M3))</f>
        <v>192</v>
      </c>
      <c r="O3" s="46"/>
    </row>
    <row r="4" spans="1:15" ht="25.5" x14ac:dyDescent="0.6">
      <c r="A4" s="52">
        <f>Eingabe!A4</f>
        <v>3</v>
      </c>
      <c r="B4" s="53" t="str">
        <f>Eingabe!B4</f>
        <v>Jugend</v>
      </c>
      <c r="C4" s="53" t="str">
        <f>Eingabe!C4</f>
        <v>Nieland Louis</v>
      </c>
      <c r="D4" s="37">
        <f>IF(Eingabe!D4="","",LARGE(Eingabe!D4:BA4,1))</f>
        <v>180</v>
      </c>
      <c r="E4" s="37">
        <f>IF(Eingabe!E4="","",LARGE(Eingabe!D4:BA4,2))</f>
        <v>175</v>
      </c>
      <c r="F4" s="37">
        <f>IF(Eingabe!F4="","",LARGE(Eingabe!D4:BA4,3))</f>
        <v>172</v>
      </c>
      <c r="G4" s="37">
        <f>IF(Eingabe!G4="","",LARGE(Eingabe!D4:BA4,4))</f>
        <v>172</v>
      </c>
      <c r="H4" s="37">
        <f>IF(Eingabe!H4="","",LARGE(Eingabe!D4:BA4,5))</f>
        <v>167</v>
      </c>
      <c r="I4" s="37">
        <f>IF(Eingabe!I4="","",LARGE(Eingabe!D4:BA4,6))</f>
        <v>165</v>
      </c>
      <c r="J4" s="37">
        <f>IF(Eingabe!J4="","",LARGE(Eingabe!D4:BA4,7))</f>
        <v>164</v>
      </c>
      <c r="K4" s="37">
        <f>IF(Eingabe!K4="","",LARGE(Eingabe!D4:BA4,8))</f>
        <v>163</v>
      </c>
      <c r="L4" s="37">
        <f>IF(Eingabe!L4="","",LARGE(Eingabe!D4:BA4,9))</f>
        <v>161</v>
      </c>
      <c r="M4" s="37">
        <f>IF(Eingabe!M4="","",LARGE(Eingabe!D4:BA4,10))</f>
        <v>157</v>
      </c>
      <c r="N4" s="42">
        <f>IF(D4="","",AVERAGE(D4:M4))</f>
        <v>167.6</v>
      </c>
      <c r="O4" s="46"/>
    </row>
    <row r="5" spans="1:15" ht="25.5" x14ac:dyDescent="0.6">
      <c r="A5" s="52">
        <f>Eingabe!A5</f>
        <v>4</v>
      </c>
      <c r="B5" s="53" t="str">
        <f>Eingabe!B5</f>
        <v>Jugend</v>
      </c>
      <c r="C5" s="53" t="str">
        <f>Eingabe!C5</f>
        <v>König Julian</v>
      </c>
      <c r="D5" s="37">
        <f>IF(Eingabe!D5="","",LARGE(Eingabe!D5:BA5,1))</f>
        <v>158</v>
      </c>
      <c r="E5" s="37">
        <f>IF(Eingabe!E5="","",LARGE(Eingabe!D5:BA5,2))</f>
        <v>153</v>
      </c>
      <c r="F5" s="37">
        <f>IF(Eingabe!F5="","",LARGE(Eingabe!D5:BA5,3))</f>
        <v>150</v>
      </c>
      <c r="G5" s="37">
        <f>IF(Eingabe!G5="","",LARGE(Eingabe!D5:BA5,4))</f>
        <v>146</v>
      </c>
      <c r="H5" s="37">
        <f>IF(Eingabe!H5="","",LARGE(Eingabe!D5:BA5,5))</f>
        <v>143</v>
      </c>
      <c r="I5" s="37">
        <f>IF(Eingabe!I5="","",LARGE(Eingabe!D5:BA5,6))</f>
        <v>140</v>
      </c>
      <c r="J5" s="37">
        <f>IF(Eingabe!J5="","",LARGE(Eingabe!D5:BA5,7))</f>
        <v>137</v>
      </c>
      <c r="K5" s="37">
        <f>IF(Eingabe!K5="","",LARGE(Eingabe!D5:BA5,8))</f>
        <v>133</v>
      </c>
      <c r="L5" s="37" t="str">
        <f>IF(Eingabe!L5="","",LARGE(Eingabe!D5:BA5,9))</f>
        <v/>
      </c>
      <c r="M5" s="37" t="str">
        <f>IF(Eingabe!M5="","",LARGE(Eingabe!D5:BA5,10))</f>
        <v/>
      </c>
      <c r="N5" s="42">
        <f>IF(D5="","",AVERAGE(D5:M5))</f>
        <v>145</v>
      </c>
      <c r="O5" s="46"/>
    </row>
    <row r="6" spans="1:15" ht="25.5" x14ac:dyDescent="0.6">
      <c r="A6" s="52">
        <f>Eingabe!A6</f>
        <v>5</v>
      </c>
      <c r="B6" s="53" t="str">
        <f>Eingabe!B6</f>
        <v>Jugend</v>
      </c>
      <c r="C6" s="53" t="str">
        <f>Eingabe!C6</f>
        <v>Wesche Janick</v>
      </c>
      <c r="D6" s="37" t="str">
        <f>IF(Eingabe!D6="","",LARGE(Eingabe!D6:BA6,1))</f>
        <v/>
      </c>
      <c r="E6" s="37" t="str">
        <f>IF(Eingabe!E6="","",LARGE(Eingabe!D6:BA6,2))</f>
        <v/>
      </c>
      <c r="F6" s="37" t="str">
        <f>IF(Eingabe!F6="","",LARGE(Eingabe!D6:BA6,3))</f>
        <v/>
      </c>
      <c r="G6" s="37" t="str">
        <f>IF(Eingabe!G6="","",LARGE(Eingabe!D6:BA6,4))</f>
        <v/>
      </c>
      <c r="H6" s="37" t="str">
        <f>IF(Eingabe!H6="","",LARGE(Eingabe!D6:BA6,5))</f>
        <v/>
      </c>
      <c r="I6" s="37" t="str">
        <f>IF(Eingabe!I6="","",LARGE(Eingabe!D6:BA6,6))</f>
        <v/>
      </c>
      <c r="J6" s="37" t="str">
        <f>IF(Eingabe!J6="","",LARGE(Eingabe!D6:BA6,7))</f>
        <v/>
      </c>
      <c r="K6" s="37" t="str">
        <f>IF(Eingabe!K6="","",LARGE(Eingabe!D6:BA6,8))</f>
        <v/>
      </c>
      <c r="L6" s="37" t="str">
        <f>IF(Eingabe!L6="","",LARGE(Eingabe!D6:BA6,9))</f>
        <v/>
      </c>
      <c r="M6" s="37" t="str">
        <f>IF(Eingabe!M6="","",LARGE(Eingabe!D6:BA6,10))</f>
        <v/>
      </c>
      <c r="N6" s="42" t="str">
        <f t="shared" ref="N6:N35" si="0">IF(D6="","",AVERAGE(D6:M6))</f>
        <v/>
      </c>
      <c r="O6" s="46"/>
    </row>
    <row r="7" spans="1:15" ht="25.5" x14ac:dyDescent="0.6">
      <c r="A7" s="52">
        <f>Eingabe!A7</f>
        <v>6</v>
      </c>
      <c r="B7" s="53" t="str">
        <f>Eingabe!B7</f>
        <v>Jugend</v>
      </c>
      <c r="C7" s="53" t="str">
        <f>Eingabe!C7</f>
        <v>Schuster Julian</v>
      </c>
      <c r="D7" s="37">
        <f>IF(Eingabe!D7="","",LARGE(Eingabe!D7:BA7,1))</f>
        <v>180</v>
      </c>
      <c r="E7" s="37">
        <f>IF(Eingabe!E7="","",LARGE(Eingabe!D7:BA7,2))</f>
        <v>178</v>
      </c>
      <c r="F7" s="37">
        <f>IF(Eingabe!F7="","",LARGE(Eingabe!D7:BA7,3))</f>
        <v>176</v>
      </c>
      <c r="G7" s="37">
        <f>IF(Eingabe!G7="","",LARGE(Eingabe!D7:BA7,4))</f>
        <v>174</v>
      </c>
      <c r="H7" s="37">
        <f>IF(Eingabe!H7="","",LARGE(Eingabe!D7:BA7,5))</f>
        <v>173</v>
      </c>
      <c r="I7" s="37" t="str">
        <f>IF(Eingabe!I7="","",LARGE(Eingabe!D7:BA7,6))</f>
        <v/>
      </c>
      <c r="J7" s="37" t="str">
        <f>IF(Eingabe!J7="","",LARGE(Eingabe!D7:BA7,7))</f>
        <v/>
      </c>
      <c r="K7" s="37" t="str">
        <f>IF(Eingabe!K7="","",LARGE(Eingabe!D7:BA7,8))</f>
        <v/>
      </c>
      <c r="L7" s="37" t="str">
        <f>IF(Eingabe!L7="","",LARGE(Eingabe!D7:BA7,9))</f>
        <v/>
      </c>
      <c r="M7" s="37" t="str">
        <f>IF(Eingabe!M7="","",LARGE(Eingabe!D7:BA7,10))</f>
        <v/>
      </c>
      <c r="N7" s="42">
        <f t="shared" si="0"/>
        <v>176.2</v>
      </c>
      <c r="O7" s="46"/>
    </row>
    <row r="8" spans="1:15" ht="25.5" x14ac:dyDescent="0.6">
      <c r="A8" s="52">
        <f>Eingabe!A8</f>
        <v>7</v>
      </c>
      <c r="B8" s="53" t="str">
        <f>Eingabe!B8</f>
        <v>Jugend</v>
      </c>
      <c r="C8" s="53" t="str">
        <f>Eingabe!C8</f>
        <v>Stein Marcel</v>
      </c>
      <c r="D8" s="37">
        <f>IF(Eingabe!D8="","",LARGE(Eingabe!D8:BA8,1))</f>
        <v>165</v>
      </c>
      <c r="E8" s="37">
        <f>IF(Eingabe!E8="","",LARGE(Eingabe!D8:BA8,2))</f>
        <v>164</v>
      </c>
      <c r="F8" s="37">
        <f>IF(Eingabe!F8="","",LARGE(Eingabe!D8:BA8,3))</f>
        <v>162</v>
      </c>
      <c r="G8" s="37">
        <f>IF(Eingabe!G8="","",LARGE(Eingabe!D8:BA8,4))</f>
        <v>160</v>
      </c>
      <c r="H8" s="37">
        <f>IF(Eingabe!H8="","",LARGE(Eingabe!D8:BA8,5))</f>
        <v>160</v>
      </c>
      <c r="I8" s="37">
        <f>IF(Eingabe!I8="","",LARGE(Eingabe!D8:BA8,6))</f>
        <v>159</v>
      </c>
      <c r="J8" s="37">
        <f>IF(Eingabe!J8="","",LARGE(Eingabe!D8:BA8,7))</f>
        <v>154</v>
      </c>
      <c r="K8" s="37">
        <f>IF(Eingabe!K8="","",LARGE(Eingabe!D8:BA8,8))</f>
        <v>150</v>
      </c>
      <c r="L8" s="37">
        <f>IF(Eingabe!L8="","",LARGE(Eingabe!D8:BA8,9))</f>
        <v>146</v>
      </c>
      <c r="M8" s="37">
        <f>IF(Eingabe!M8="","",LARGE(Eingabe!D8:BA8,10))</f>
        <v>116</v>
      </c>
      <c r="N8" s="42">
        <f>IF(D8="","",AVERAGE(D8:M8))</f>
        <v>153.6</v>
      </c>
      <c r="O8" s="46"/>
    </row>
    <row r="9" spans="1:15" ht="25.5" x14ac:dyDescent="0.6">
      <c r="A9" s="52">
        <f>Eingabe!A9</f>
        <v>8</v>
      </c>
      <c r="B9" s="53" t="str">
        <f>Eingabe!B9</f>
        <v>Jugend</v>
      </c>
      <c r="C9" s="53">
        <f>Eingabe!C9</f>
        <v>0</v>
      </c>
      <c r="D9" s="37" t="str">
        <f>IF(Eingabe!D9="","",LARGE(Eingabe!D9:BA9,1))</f>
        <v/>
      </c>
      <c r="E9" s="37" t="str">
        <f>IF(Eingabe!E9="","",LARGE(Eingabe!D9:BA9,2))</f>
        <v/>
      </c>
      <c r="F9" s="37" t="str">
        <f>IF(Eingabe!F9="","",LARGE(Eingabe!D9:BA9,3))</f>
        <v/>
      </c>
      <c r="G9" s="37" t="str">
        <f>IF(Eingabe!G9="","",LARGE(Eingabe!D9:BA9,4))</f>
        <v/>
      </c>
      <c r="H9" s="37" t="str">
        <f>IF(Eingabe!H9="","",LARGE(Eingabe!D9:BA9,5))</f>
        <v/>
      </c>
      <c r="I9" s="37" t="str">
        <f>IF(Eingabe!I9="","",LARGE(Eingabe!D9:BA9,6))</f>
        <v/>
      </c>
      <c r="J9" s="37" t="str">
        <f>IF(Eingabe!J9="","",LARGE(Eingabe!D9:BA9,7))</f>
        <v/>
      </c>
      <c r="K9" s="37" t="str">
        <f>IF(Eingabe!K9="","",LARGE(Eingabe!D9:BA9,8))</f>
        <v/>
      </c>
      <c r="L9" s="37" t="str">
        <f>IF(Eingabe!L9="","",LARGE(Eingabe!D9:BA9,9))</f>
        <v/>
      </c>
      <c r="M9" s="37" t="str">
        <f>IF(Eingabe!M9="","",LARGE(Eingabe!D9:BA9,10))</f>
        <v/>
      </c>
      <c r="N9" s="42" t="str">
        <f t="shared" si="0"/>
        <v/>
      </c>
      <c r="O9" s="46"/>
    </row>
    <row r="10" spans="1:15" ht="26.25" thickBot="1" x14ac:dyDescent="0.65">
      <c r="A10" s="54">
        <f>Eingabe!A10</f>
        <v>9</v>
      </c>
      <c r="B10" s="55" t="str">
        <f>Eingabe!B10</f>
        <v>Jugend</v>
      </c>
      <c r="C10" s="55">
        <f>Eingabe!C10</f>
        <v>0</v>
      </c>
      <c r="D10" s="47" t="str">
        <f>IF(Eingabe!D10="","",LARGE(Eingabe!D10:BA10,1))</f>
        <v/>
      </c>
      <c r="E10" s="47" t="str">
        <f>IF(Eingabe!E10="","",LARGE(Eingabe!D10:BA10,2))</f>
        <v/>
      </c>
      <c r="F10" s="47" t="str">
        <f>IF(Eingabe!F10="","",LARGE(Eingabe!D10:BA10,3))</f>
        <v/>
      </c>
      <c r="G10" s="47" t="str">
        <f>IF(Eingabe!G10="","",LARGE(Eingabe!D10:BA10,4))</f>
        <v/>
      </c>
      <c r="H10" s="47" t="str">
        <f>IF(Eingabe!H10="","",LARGE(Eingabe!D10:BA10,5))</f>
        <v/>
      </c>
      <c r="I10" s="47" t="str">
        <f>IF(Eingabe!I10="","",LARGE(Eingabe!D10:BA10,6))</f>
        <v/>
      </c>
      <c r="J10" s="47" t="str">
        <f>IF(Eingabe!J10="","",LARGE(Eingabe!D10:BA10,7))</f>
        <v/>
      </c>
      <c r="K10" s="47" t="str">
        <f>IF(Eingabe!K10="","",LARGE(Eingabe!D10:BA10,8))</f>
        <v/>
      </c>
      <c r="L10" s="47" t="str">
        <f>IF(Eingabe!L10="","",LARGE(Eingabe!D10:BA10,9))</f>
        <v/>
      </c>
      <c r="M10" s="47" t="str">
        <f>IF(Eingabe!M10="","",LARGE(Eingabe!D10:BA10,10))</f>
        <v/>
      </c>
      <c r="N10" s="43" t="str">
        <f t="shared" si="0"/>
        <v/>
      </c>
      <c r="O10" s="46"/>
    </row>
    <row r="11" spans="1:15" ht="25.5" x14ac:dyDescent="0.6">
      <c r="A11" s="56">
        <f>Eingabe!A11</f>
        <v>20</v>
      </c>
      <c r="B11" s="57" t="str">
        <f>Eingabe!B11</f>
        <v>LP</v>
      </c>
      <c r="C11" s="57" t="str">
        <f>Eingabe!C11</f>
        <v>Hörmann Klaus</v>
      </c>
      <c r="D11" s="48">
        <f>IF(Eingabe!D11="","",LARGE(Eingabe!D11:BA11,1))</f>
        <v>182</v>
      </c>
      <c r="E11" s="48">
        <f>IF(Eingabe!E11="","",LARGE(Eingabe!D11:BA11,2))</f>
        <v>178</v>
      </c>
      <c r="F11" s="48">
        <f>IF(Eingabe!F11="","",LARGE(Eingabe!D11:BA11,3))</f>
        <v>177</v>
      </c>
      <c r="G11" s="48">
        <f>IF(Eingabe!G11="","",LARGE(Eingabe!D11:BA11,4))</f>
        <v>175</v>
      </c>
      <c r="H11" s="48">
        <f>IF(Eingabe!H11="","",LARGE(Eingabe!D11:BA11,5))</f>
        <v>174</v>
      </c>
      <c r="I11" s="48">
        <f>IF(Eingabe!I11="","",LARGE(Eingabe!D11:BA11,6))</f>
        <v>171</v>
      </c>
      <c r="J11" s="48">
        <f>IF(Eingabe!J11="","",LARGE(Eingabe!D11:BA11,7))</f>
        <v>166</v>
      </c>
      <c r="K11" s="48">
        <f>IF(Eingabe!K11="","",LARGE(Eingabe!D11:BA11,8))</f>
        <v>164</v>
      </c>
      <c r="L11" s="48" t="str">
        <f>IF(Eingabe!L11="","",LARGE(Eingabe!D11:BA11,9))</f>
        <v/>
      </c>
      <c r="M11" s="48" t="str">
        <f>IF(Eingabe!M11="","",LARGE(Eingabe!D11:BA11,10))</f>
        <v/>
      </c>
      <c r="N11" s="49">
        <f t="shared" si="0"/>
        <v>173.375</v>
      </c>
      <c r="O11" s="46"/>
    </row>
    <row r="12" spans="1:15" ht="25.5" x14ac:dyDescent="0.6">
      <c r="A12" s="58">
        <f>Eingabe!A12</f>
        <v>21</v>
      </c>
      <c r="B12" s="59" t="str">
        <f>Eingabe!B12</f>
        <v>LP</v>
      </c>
      <c r="C12" s="59" t="str">
        <f>Eingabe!C12</f>
        <v>Beck Karl</v>
      </c>
      <c r="D12" s="38">
        <f>IF(Eingabe!D12="","",LARGE(Eingabe!D12:BA12,1))</f>
        <v>182</v>
      </c>
      <c r="E12" s="38">
        <f>IF(Eingabe!E12="","",LARGE(Eingabe!D12:BA12,2))</f>
        <v>182</v>
      </c>
      <c r="F12" s="38">
        <f>IF(Eingabe!F12="","",LARGE(Eingabe!D12:BA12,3))</f>
        <v>181</v>
      </c>
      <c r="G12" s="38">
        <f>IF(Eingabe!G12="","",LARGE(Eingabe!D12:BA12,4))</f>
        <v>179</v>
      </c>
      <c r="H12" s="38">
        <f>IF(Eingabe!H12="","",LARGE(Eingabe!D12:BA12,5))</f>
        <v>178</v>
      </c>
      <c r="I12" s="38">
        <f>IF(Eingabe!I12="","",LARGE(Eingabe!D12:BA12,6))</f>
        <v>178</v>
      </c>
      <c r="J12" s="38">
        <f>IF(Eingabe!J12="","",LARGE(Eingabe!D12:BA12,7))</f>
        <v>177</v>
      </c>
      <c r="K12" s="38">
        <f>IF(Eingabe!K12="","",LARGE(Eingabe!D12:BA12,8))</f>
        <v>176</v>
      </c>
      <c r="L12" s="38">
        <f>IF(Eingabe!L12="","",LARGE(Eingabe!D12:BA12,9))</f>
        <v>176</v>
      </c>
      <c r="M12" s="38">
        <f>IF(Eingabe!M12="","",LARGE(Eingabe!D12:BA12,10))</f>
        <v>176</v>
      </c>
      <c r="N12" s="40">
        <f t="shared" si="0"/>
        <v>178.5</v>
      </c>
      <c r="O12" s="46"/>
    </row>
    <row r="13" spans="1:15" ht="25.5" x14ac:dyDescent="0.6">
      <c r="A13" s="58">
        <f>Eingabe!A13</f>
        <v>22</v>
      </c>
      <c r="B13" s="59" t="str">
        <f>Eingabe!B13</f>
        <v>LP</v>
      </c>
      <c r="C13" s="59" t="str">
        <f>Eingabe!C13</f>
        <v>Wesche Wolfgang</v>
      </c>
      <c r="D13" s="38">
        <f>IF(Eingabe!D13="","",LARGE(Eingabe!D13:BA13,1))</f>
        <v>171</v>
      </c>
      <c r="E13" s="38">
        <f>IF(Eingabe!E13="","",LARGE(Eingabe!D13:BA13,2))</f>
        <v>168</v>
      </c>
      <c r="F13" s="38" t="str">
        <f>IF(Eingabe!F13="","",LARGE(Eingabe!D13:BA13,3))</f>
        <v/>
      </c>
      <c r="G13" s="38" t="str">
        <f>IF(Eingabe!G13="","",LARGE(Eingabe!D13:BA13,4))</f>
        <v/>
      </c>
      <c r="H13" s="38" t="str">
        <f>IF(Eingabe!H13="","",LARGE(Eingabe!D13:BA13,5))</f>
        <v/>
      </c>
      <c r="I13" s="38" t="str">
        <f>IF(Eingabe!I13="","",LARGE(Eingabe!D13:BA13,6))</f>
        <v/>
      </c>
      <c r="J13" s="38" t="str">
        <f>IF(Eingabe!J13="","",LARGE(Eingabe!D13:BA13,7))</f>
        <v/>
      </c>
      <c r="K13" s="38" t="str">
        <f>IF(Eingabe!K13="","",LARGE(Eingabe!D13:BA13,8))</f>
        <v/>
      </c>
      <c r="L13" s="38" t="str">
        <f>IF(Eingabe!L13="","",LARGE(Eingabe!D13:BA13,9))</f>
        <v/>
      </c>
      <c r="M13" s="38" t="str">
        <f>IF(Eingabe!M13="","",LARGE(Eingabe!D13:BA13,10))</f>
        <v/>
      </c>
      <c r="N13" s="40">
        <f t="shared" si="0"/>
        <v>169.5</v>
      </c>
      <c r="O13" s="46"/>
    </row>
    <row r="14" spans="1:15" ht="25.5" x14ac:dyDescent="0.6">
      <c r="A14" s="58">
        <f>Eingabe!A14</f>
        <v>23</v>
      </c>
      <c r="B14" s="59" t="str">
        <f>Eingabe!B14</f>
        <v>LP</v>
      </c>
      <c r="C14" s="59" t="str">
        <f>Eingabe!C14</f>
        <v>Stegmayer Thomas</v>
      </c>
      <c r="D14" s="38">
        <f>IF(Eingabe!D14="","",LARGE(Eingabe!D14:BA14,1))</f>
        <v>186</v>
      </c>
      <c r="E14" s="38">
        <f>IF(Eingabe!E14="","",LARGE(Eingabe!D14:BA14,2))</f>
        <v>185</v>
      </c>
      <c r="F14" s="38">
        <f>IF(Eingabe!F14="","",LARGE(Eingabe!D14:BA14,3))</f>
        <v>185</v>
      </c>
      <c r="G14" s="38">
        <f>IF(Eingabe!G14="","",LARGE(Eingabe!D14:BA14,4))</f>
        <v>183</v>
      </c>
      <c r="H14" s="38">
        <f>IF(Eingabe!H14="","",LARGE(Eingabe!D14:BA14,5))</f>
        <v>183</v>
      </c>
      <c r="I14" s="38">
        <f>IF(Eingabe!I14="","",LARGE(Eingabe!D14:BA14,6))</f>
        <v>182</v>
      </c>
      <c r="J14" s="38">
        <f>IF(Eingabe!J14="","",LARGE(Eingabe!D14:BA14,7))</f>
        <v>180</v>
      </c>
      <c r="K14" s="38">
        <f>IF(Eingabe!K14="","",LARGE(Eingabe!D14:BA14,8))</f>
        <v>174</v>
      </c>
      <c r="L14" s="38" t="str">
        <f>IF(Eingabe!L14="","",LARGE(Eingabe!D14:BA14,9))</f>
        <v/>
      </c>
      <c r="M14" s="38" t="str">
        <f>IF(Eingabe!M14="","",LARGE(Eingabe!D14:BA14,10))</f>
        <v/>
      </c>
      <c r="N14" s="40">
        <f t="shared" si="0"/>
        <v>182.25</v>
      </c>
      <c r="O14" s="46"/>
    </row>
    <row r="15" spans="1:15" ht="25.5" x14ac:dyDescent="0.6">
      <c r="A15" s="58">
        <f>Eingabe!A15</f>
        <v>24</v>
      </c>
      <c r="B15" s="59" t="str">
        <f>Eingabe!B15</f>
        <v>LP</v>
      </c>
      <c r="C15" s="59" t="str">
        <f>Eingabe!C15</f>
        <v>Rebenyi Thomas</v>
      </c>
      <c r="D15" s="38">
        <f>IF(Eingabe!D15="","",LARGE(Eingabe!D15:BA15,1))</f>
        <v>176</v>
      </c>
      <c r="E15" s="38">
        <f>IF(Eingabe!E15="","",LARGE(Eingabe!D15:BA15,2))</f>
        <v>174</v>
      </c>
      <c r="F15" s="38">
        <f>IF(Eingabe!F15="","",LARGE(Eingabe!D15:BA15,3))</f>
        <v>169</v>
      </c>
      <c r="G15" s="38" t="str">
        <f>IF(Eingabe!G15="","",LARGE(Eingabe!D15:BA15,4))</f>
        <v/>
      </c>
      <c r="H15" s="38" t="str">
        <f>IF(Eingabe!H15="","",LARGE(Eingabe!D15:BA15,5))</f>
        <v/>
      </c>
      <c r="I15" s="38" t="str">
        <f>IF(Eingabe!I15="","",LARGE(Eingabe!D15:BA15,6))</f>
        <v/>
      </c>
      <c r="J15" s="38" t="str">
        <f>IF(Eingabe!J15="","",LARGE(Eingabe!D15:BA15,7))</f>
        <v/>
      </c>
      <c r="K15" s="38" t="str">
        <f>IF(Eingabe!K15="","",LARGE(Eingabe!D15:BA15,8))</f>
        <v/>
      </c>
      <c r="L15" s="38" t="str">
        <f>IF(Eingabe!L15="","",LARGE(Eingabe!D15:BA15,9))</f>
        <v/>
      </c>
      <c r="M15" s="38" t="str">
        <f>IF(Eingabe!M15="","",LARGE(Eingabe!D15:BA15,10))</f>
        <v/>
      </c>
      <c r="N15" s="40">
        <f t="shared" ref="N15:N17" si="1">IF(D15="","",AVERAGE(D15:M15))</f>
        <v>173</v>
      </c>
      <c r="O15" s="46"/>
    </row>
    <row r="16" spans="1:15" ht="25.5" x14ac:dyDescent="0.6">
      <c r="A16" s="58">
        <f>Eingabe!A16</f>
        <v>25</v>
      </c>
      <c r="B16" s="59" t="str">
        <f>Eingabe!B16</f>
        <v>LP</v>
      </c>
      <c r="C16" s="59" t="str">
        <f>Eingabe!C16</f>
        <v>Fuidl Hubert</v>
      </c>
      <c r="D16" s="38" t="str">
        <f>IF(Eingabe!D16="","",LARGE(Eingabe!D16:BA16,1))</f>
        <v/>
      </c>
      <c r="E16" s="38" t="str">
        <f>IF(Eingabe!E16="","",LARGE(Eingabe!D16:BA16,2))</f>
        <v/>
      </c>
      <c r="F16" s="38" t="str">
        <f>IF(Eingabe!F16="","",LARGE(Eingabe!D16:BA16,3))</f>
        <v/>
      </c>
      <c r="G16" s="38" t="str">
        <f>IF(Eingabe!G16="","",LARGE(Eingabe!D16:BA16,4))</f>
        <v/>
      </c>
      <c r="H16" s="38" t="str">
        <f>IF(Eingabe!H16="","",LARGE(Eingabe!D16:BA16,5))</f>
        <v/>
      </c>
      <c r="I16" s="38" t="str">
        <f>IF(Eingabe!I16="","",LARGE(Eingabe!D16:BA16,6))</f>
        <v/>
      </c>
      <c r="J16" s="38" t="str">
        <f>IF(Eingabe!J16="","",LARGE(Eingabe!D16:BA16,7))</f>
        <v/>
      </c>
      <c r="K16" s="38" t="str">
        <f>IF(Eingabe!K16="","",LARGE(Eingabe!D16:BA16,8))</f>
        <v/>
      </c>
      <c r="L16" s="38" t="str">
        <f>IF(Eingabe!L16="","",LARGE(Eingabe!D16:BA16,9))</f>
        <v/>
      </c>
      <c r="M16" s="38" t="str">
        <f>IF(Eingabe!M16="","",LARGE(Eingabe!D16:BA16,10))</f>
        <v/>
      </c>
      <c r="N16" s="40" t="str">
        <f t="shared" si="1"/>
        <v/>
      </c>
      <c r="O16" s="46"/>
    </row>
    <row r="17" spans="1:15" ht="26.25" thickBot="1" x14ac:dyDescent="0.65">
      <c r="A17" s="60">
        <f>Eingabe!A17</f>
        <v>26</v>
      </c>
      <c r="B17" s="61" t="str">
        <f>Eingabe!B17</f>
        <v>LP</v>
      </c>
      <c r="C17" s="61">
        <f>Eingabe!C17</f>
        <v>0</v>
      </c>
      <c r="D17" s="38">
        <f>IF(Eingabe!D17="","",LARGE(Eingabe!D17:BA17,1))</f>
        <v>168</v>
      </c>
      <c r="E17" s="38">
        <f>IF(Eingabe!E17="","",LARGE(Eingabe!D17:BA17,2))</f>
        <v>158</v>
      </c>
      <c r="F17" s="38" t="str">
        <f>IF(Eingabe!F17="","",LARGE(Eingabe!D17:BA17,3))</f>
        <v/>
      </c>
      <c r="G17" s="38" t="str">
        <f>IF(Eingabe!G17="","",LARGE(Eingabe!D17:BA17,4))</f>
        <v/>
      </c>
      <c r="H17" s="38" t="str">
        <f>IF(Eingabe!H17="","",LARGE(Eingabe!D17:BA17,5))</f>
        <v/>
      </c>
      <c r="I17" s="38" t="str">
        <f>IF(Eingabe!I17="","",LARGE(Eingabe!D17:BA17,6))</f>
        <v/>
      </c>
      <c r="J17" s="38" t="str">
        <f>IF(Eingabe!J17="","",LARGE(Eingabe!D17:BA17,7))</f>
        <v/>
      </c>
      <c r="K17" s="38" t="str">
        <f>IF(Eingabe!K17="","",LARGE(Eingabe!D17:BA17,8))</f>
        <v/>
      </c>
      <c r="L17" s="38" t="str">
        <f>IF(Eingabe!L17="","",LARGE(Eingabe!D17:BA17,9))</f>
        <v/>
      </c>
      <c r="M17" s="38" t="str">
        <f>IF(Eingabe!M17="","",LARGE(Eingabe!D17:BA17,10))</f>
        <v/>
      </c>
      <c r="N17" s="40">
        <f t="shared" si="1"/>
        <v>163</v>
      </c>
      <c r="O17" s="46"/>
    </row>
    <row r="18" spans="1:15" ht="25.5" x14ac:dyDescent="0.6">
      <c r="A18" s="50">
        <f>Eingabe!A18</f>
        <v>31</v>
      </c>
      <c r="B18" s="51" t="str">
        <f>Eingabe!B18</f>
        <v>Aufgelegt</v>
      </c>
      <c r="C18" s="51" t="str">
        <f>Eingabe!C18</f>
        <v>Mahl Wilhelm</v>
      </c>
      <c r="D18" s="44" t="str">
        <f>IF(Eingabe!D18="","",LARGE(Eingabe!D18:BA18,1))</f>
        <v/>
      </c>
      <c r="E18" s="44" t="str">
        <f>IF(Eingabe!E18="","",LARGE(Eingabe!D18:BA18,2))</f>
        <v/>
      </c>
      <c r="F18" s="44" t="str">
        <f>IF(Eingabe!F18="","",LARGE(Eingabe!D18:BA18,3))</f>
        <v/>
      </c>
      <c r="G18" s="44" t="str">
        <f>IF(Eingabe!G18="","",LARGE(Eingabe!D18:BA18,4))</f>
        <v/>
      </c>
      <c r="H18" s="44" t="str">
        <f>IF(Eingabe!H18="","",LARGE(Eingabe!D18:BA18,5))</f>
        <v/>
      </c>
      <c r="I18" s="44" t="str">
        <f>IF(Eingabe!I18="","",LARGE(Eingabe!D18:BA18,6))</f>
        <v/>
      </c>
      <c r="J18" s="44" t="str">
        <f>IF(Eingabe!J18="","",LARGE(Eingabe!D18:BA18,7))</f>
        <v/>
      </c>
      <c r="K18" s="44" t="str">
        <f>IF(Eingabe!K18="","",LARGE(Eingabe!D18:BA18,8))</f>
        <v/>
      </c>
      <c r="L18" s="44" t="str">
        <f>IF(Eingabe!L18="","",LARGE(Eingabe!D18:BA18,9))</f>
        <v/>
      </c>
      <c r="M18" s="44" t="str">
        <f>IF(Eingabe!M18="","",LARGE(Eingabe!D18:BA18,10))</f>
        <v/>
      </c>
      <c r="N18" s="45" t="str">
        <f t="shared" si="0"/>
        <v/>
      </c>
      <c r="O18" s="46"/>
    </row>
    <row r="19" spans="1:15" ht="25.5" x14ac:dyDescent="0.6">
      <c r="A19" s="52">
        <f>Eingabe!A19</f>
        <v>32</v>
      </c>
      <c r="B19" s="53" t="str">
        <f>Eingabe!B19</f>
        <v>Aufgelegt</v>
      </c>
      <c r="C19" s="53" t="str">
        <f>Eingabe!C19</f>
        <v>Belluzzi Marcello</v>
      </c>
      <c r="D19" s="37">
        <f>IF(Eingabe!D19="","",LARGE(Eingabe!D19:BA19,1))</f>
        <v>199.3</v>
      </c>
      <c r="E19" s="37" t="str">
        <f>IF(Eingabe!E19="","",LARGE(Eingabe!D19:BA19,2))</f>
        <v/>
      </c>
      <c r="F19" s="37" t="str">
        <f>IF(Eingabe!F19="","",LARGE(Eingabe!D19:BA19,3))</f>
        <v/>
      </c>
      <c r="G19" s="37" t="str">
        <f>IF(Eingabe!G19="","",LARGE(Eingabe!D19:BA19,4))</f>
        <v/>
      </c>
      <c r="H19" s="37" t="str">
        <f>IF(Eingabe!H19="","",LARGE(Eingabe!D19:BA19,5))</f>
        <v/>
      </c>
      <c r="I19" s="37" t="str">
        <f>IF(Eingabe!I19="","",LARGE(Eingabe!D19:BA19,6))</f>
        <v/>
      </c>
      <c r="J19" s="37" t="str">
        <f>IF(Eingabe!J19="","",LARGE(Eingabe!D19:BA19,7))</f>
        <v/>
      </c>
      <c r="K19" s="37" t="str">
        <f>IF(Eingabe!K19="","",LARGE(Eingabe!D19:BA19,8))</f>
        <v/>
      </c>
      <c r="L19" s="37" t="str">
        <f>IF(Eingabe!L19="","",LARGE(Eingabe!D19:BA19,9))</f>
        <v/>
      </c>
      <c r="M19" s="37" t="str">
        <f>IF(Eingabe!M19="","",LARGE(Eingabe!D19:BA19,10))</f>
        <v/>
      </c>
      <c r="N19" s="42">
        <f t="shared" si="0"/>
        <v>199.3</v>
      </c>
      <c r="O19" s="46"/>
    </row>
    <row r="20" spans="1:15" ht="25.5" x14ac:dyDescent="0.6">
      <c r="A20" s="52">
        <f>Eingabe!A20</f>
        <v>33</v>
      </c>
      <c r="B20" s="53" t="str">
        <f>Eingabe!B20</f>
        <v>Aufgelegt</v>
      </c>
      <c r="C20" s="53" t="str">
        <f>Eingabe!C20</f>
        <v>Hörmann Klaus</v>
      </c>
      <c r="D20" s="37" t="str">
        <f>IF(Eingabe!D20="","",LARGE(Eingabe!D20:BA20,1))</f>
        <v/>
      </c>
      <c r="E20" s="37" t="str">
        <f>IF(Eingabe!E20="","",LARGE(Eingabe!D20:BA20,2))</f>
        <v/>
      </c>
      <c r="F20" s="37" t="str">
        <f>IF(Eingabe!F20="","",LARGE(Eingabe!D20:BA20,3))</f>
        <v/>
      </c>
      <c r="G20" s="37" t="str">
        <f>IF(Eingabe!G20="","",LARGE(Eingabe!D20:BA20,4))</f>
        <v/>
      </c>
      <c r="H20" s="37" t="str">
        <f>IF(Eingabe!H20="","",LARGE(Eingabe!D20:BA20,5))</f>
        <v/>
      </c>
      <c r="I20" s="37" t="str">
        <f>IF(Eingabe!I20="","",LARGE(Eingabe!D20:BA20,6))</f>
        <v/>
      </c>
      <c r="J20" s="37" t="str">
        <f>IF(Eingabe!J20="","",LARGE(Eingabe!D20:BA20,7))</f>
        <v/>
      </c>
      <c r="K20" s="37" t="str">
        <f>IF(Eingabe!K20="","",LARGE(Eingabe!D20:BA20,8))</f>
        <v/>
      </c>
      <c r="L20" s="37" t="str">
        <f>IF(Eingabe!L20="","",LARGE(Eingabe!D20:BA20,9))</f>
        <v/>
      </c>
      <c r="M20" s="37" t="str">
        <f>IF(Eingabe!M20="","",LARGE(Eingabe!D20:BA20,10))</f>
        <v/>
      </c>
      <c r="N20" s="42" t="str">
        <f t="shared" si="0"/>
        <v/>
      </c>
      <c r="O20" s="46"/>
    </row>
    <row r="21" spans="1:15" ht="26.25" thickBot="1" x14ac:dyDescent="0.65">
      <c r="A21" s="54">
        <f>Eingabe!A21</f>
        <v>34</v>
      </c>
      <c r="B21" s="55" t="str">
        <f>Eingabe!B21</f>
        <v>Aufgelegt</v>
      </c>
      <c r="C21" s="55" t="str">
        <f>Eingabe!C21</f>
        <v>Beck Karl</v>
      </c>
      <c r="D21" s="47">
        <f>IF(Eingabe!D21="","",LARGE(Eingabe!D21:BA21,1))</f>
        <v>204.6</v>
      </c>
      <c r="E21" s="47">
        <f>IF(Eingabe!E21="","",LARGE(Eingabe!D21:BA21,2))</f>
        <v>202.5</v>
      </c>
      <c r="F21" s="47" t="str">
        <f>IF(Eingabe!F21="","",LARGE(Eingabe!D21:BA21,3))</f>
        <v/>
      </c>
      <c r="G21" s="47" t="str">
        <f>IF(Eingabe!G21="","",LARGE(Eingabe!D21:BA21,4))</f>
        <v/>
      </c>
      <c r="H21" s="47" t="str">
        <f>IF(Eingabe!H21="","",LARGE(Eingabe!D21:BA21,5))</f>
        <v/>
      </c>
      <c r="I21" s="47" t="str">
        <f>IF(Eingabe!I21="","",LARGE(Eingabe!D21:BA21,6))</f>
        <v/>
      </c>
      <c r="J21" s="47" t="str">
        <f>IF(Eingabe!J21="","",LARGE(Eingabe!D21:BA21,7))</f>
        <v/>
      </c>
      <c r="K21" s="47" t="str">
        <f>IF(Eingabe!K21="","",LARGE(Eingabe!D21:BA21,8))</f>
        <v/>
      </c>
      <c r="L21" s="47" t="str">
        <f>IF(Eingabe!L21="","",LARGE(Eingabe!D21:BA21,9))</f>
        <v/>
      </c>
      <c r="M21" s="47" t="str">
        <f>IF(Eingabe!M21="","",LARGE(Eingabe!D21:BA21,10))</f>
        <v/>
      </c>
      <c r="N21" s="43">
        <f t="shared" si="0"/>
        <v>203.55</v>
      </c>
      <c r="O21" s="46"/>
    </row>
    <row r="22" spans="1:15" ht="25.5" x14ac:dyDescent="0.6">
      <c r="A22" s="56">
        <f>Eingabe!A22</f>
        <v>40</v>
      </c>
      <c r="B22" s="57" t="str">
        <f>Eingabe!B22</f>
        <v>LG</v>
      </c>
      <c r="C22" s="57" t="str">
        <f>Eingabe!C22</f>
        <v>Berchthold Markus</v>
      </c>
      <c r="D22" s="48" t="str">
        <f>IF(Eingabe!D22="","",LARGE(Eingabe!D22:BA22,1))</f>
        <v/>
      </c>
      <c r="E22" s="48" t="str">
        <f>IF(Eingabe!E22="","",LARGE(Eingabe!D22:BA22,2))</f>
        <v/>
      </c>
      <c r="F22" s="48" t="str">
        <f>IF(Eingabe!F22="","",LARGE(Eingabe!D22:BA22,3))</f>
        <v/>
      </c>
      <c r="G22" s="48" t="str">
        <f>IF(Eingabe!G22="","",LARGE(Eingabe!D22:BA22,4))</f>
        <v/>
      </c>
      <c r="H22" s="48" t="str">
        <f>IF(Eingabe!H22="","",LARGE(Eingabe!D22:BA22,5))</f>
        <v/>
      </c>
      <c r="I22" s="48" t="str">
        <f>IF(Eingabe!I22="","",LARGE(Eingabe!D22:BA22,6))</f>
        <v/>
      </c>
      <c r="J22" s="48" t="str">
        <f>IF(Eingabe!J22="","",LARGE(Eingabe!D22:BA22,7))</f>
        <v/>
      </c>
      <c r="K22" s="48" t="str">
        <f>IF(Eingabe!K22="","",LARGE(Eingabe!D22:BA22,8))</f>
        <v/>
      </c>
      <c r="L22" s="48" t="str">
        <f>IF(Eingabe!L22="","",LARGE(Eingabe!D22:BA22,9))</f>
        <v/>
      </c>
      <c r="M22" s="48" t="str">
        <f>IF(Eingabe!M22="","",LARGE(Eingabe!D22:BA22,10))</f>
        <v/>
      </c>
      <c r="N22" s="49" t="str">
        <f t="shared" si="0"/>
        <v/>
      </c>
      <c r="O22" s="46"/>
    </row>
    <row r="23" spans="1:15" ht="25.5" x14ac:dyDescent="0.6">
      <c r="A23" s="58">
        <f>Eingabe!A23</f>
        <v>41</v>
      </c>
      <c r="B23" s="59" t="str">
        <f>Eingabe!B23</f>
        <v>LG</v>
      </c>
      <c r="C23" s="59" t="str">
        <f>Eingabe!C23</f>
        <v>Belluzzi Anja</v>
      </c>
      <c r="D23" s="38">
        <f>IF(Eingabe!D23="","",LARGE(Eingabe!D23:BA23,1))</f>
        <v>181</v>
      </c>
      <c r="E23" s="38">
        <f>IF(Eingabe!E23="","",LARGE(Eingabe!D23:BA23,2))</f>
        <v>177</v>
      </c>
      <c r="F23" s="38">
        <f>IF(Eingabe!F23="","",LARGE(Eingabe!D23:BA23,3))</f>
        <v>175</v>
      </c>
      <c r="G23" s="38">
        <f>IF(Eingabe!G23="","",LARGE(Eingabe!D23:BA23,4))</f>
        <v>174</v>
      </c>
      <c r="H23" s="38">
        <f>IF(Eingabe!H23="","",LARGE(Eingabe!D23:BA23,5))</f>
        <v>174</v>
      </c>
      <c r="I23" s="38">
        <f>IF(Eingabe!I23="","",LARGE(Eingabe!D23:BA23,6))</f>
        <v>174</v>
      </c>
      <c r="J23" s="38">
        <f>IF(Eingabe!J23="","",LARGE(Eingabe!D23:BA23,7))</f>
        <v>170</v>
      </c>
      <c r="K23" s="38">
        <f>IF(Eingabe!K23="","",LARGE(Eingabe!D23:BA23,8))</f>
        <v>169</v>
      </c>
      <c r="L23" s="38">
        <f>IF(Eingabe!L23="","",LARGE(Eingabe!D23:BA23,9))</f>
        <v>168</v>
      </c>
      <c r="M23" s="38">
        <f>IF(Eingabe!M23="","",LARGE(Eingabe!D23:BA23,10))</f>
        <v>163</v>
      </c>
      <c r="N23" s="40">
        <f t="shared" si="0"/>
        <v>172.5</v>
      </c>
      <c r="O23" s="46"/>
    </row>
    <row r="24" spans="1:15" ht="25.5" x14ac:dyDescent="0.6">
      <c r="A24" s="58">
        <f>Eingabe!A24</f>
        <v>42</v>
      </c>
      <c r="B24" s="59" t="str">
        <f>Eingabe!B24</f>
        <v>LG</v>
      </c>
      <c r="C24" s="59" t="str">
        <f>Eingabe!C24</f>
        <v>Goldstein Stefan</v>
      </c>
      <c r="D24" s="38">
        <f>IF(Eingabe!D24="","",LARGE(Eingabe!D24:BA24,1))</f>
        <v>193</v>
      </c>
      <c r="E24" s="38">
        <f>IF(Eingabe!E24="","",LARGE(Eingabe!D24:BA24,2))</f>
        <v>192</v>
      </c>
      <c r="F24" s="38">
        <f>IF(Eingabe!F24="","",LARGE(Eingabe!D24:BA24,3))</f>
        <v>189</v>
      </c>
      <c r="G24" s="38">
        <f>IF(Eingabe!G24="","",LARGE(Eingabe!D24:BA24,4))</f>
        <v>188</v>
      </c>
      <c r="H24" s="38">
        <f>IF(Eingabe!H24="","",LARGE(Eingabe!D24:BA24,5))</f>
        <v>188</v>
      </c>
      <c r="I24" s="38">
        <f>IF(Eingabe!I24="","",LARGE(Eingabe!D24:BA24,6))</f>
        <v>188</v>
      </c>
      <c r="J24" s="38">
        <f>IF(Eingabe!J24="","",LARGE(Eingabe!D24:BA24,7))</f>
        <v>187</v>
      </c>
      <c r="K24" s="38" t="str">
        <f>IF(Eingabe!K24="","",LARGE(Eingabe!D24:BA24,8))</f>
        <v/>
      </c>
      <c r="L24" s="38" t="str">
        <f>IF(Eingabe!L24="","",LARGE(Eingabe!D24:BA24,9))</f>
        <v/>
      </c>
      <c r="M24" s="38" t="str">
        <f>IF(Eingabe!M24="","",LARGE(Eingabe!D24:BA24,10))</f>
        <v/>
      </c>
      <c r="N24" s="40">
        <f t="shared" si="0"/>
        <v>189.28571428571428</v>
      </c>
      <c r="O24" s="46"/>
    </row>
    <row r="25" spans="1:15" ht="25.5" x14ac:dyDescent="0.6">
      <c r="A25" s="58">
        <f>Eingabe!A25</f>
        <v>43</v>
      </c>
      <c r="B25" s="59" t="str">
        <f>Eingabe!B25</f>
        <v>LG</v>
      </c>
      <c r="C25" s="59" t="str">
        <f>Eingabe!C25</f>
        <v>Schneider Stefan</v>
      </c>
      <c r="D25" s="38">
        <f>IF(Eingabe!D25="","",LARGE(Eingabe!D25:BA25,1))</f>
        <v>189</v>
      </c>
      <c r="E25" s="38">
        <f>IF(Eingabe!E25="","",LARGE(Eingabe!D25:BA25,2))</f>
        <v>188</v>
      </c>
      <c r="F25" s="38">
        <f>IF(Eingabe!F25="","",LARGE(Eingabe!D25:BA25,3))</f>
        <v>187</v>
      </c>
      <c r="G25" s="38">
        <f>IF(Eingabe!G25="","",LARGE(Eingabe!D25:BA25,4))</f>
        <v>186</v>
      </c>
      <c r="H25" s="38">
        <f>IF(Eingabe!H25="","",LARGE(Eingabe!D25:BA25,5))</f>
        <v>184</v>
      </c>
      <c r="I25" s="38">
        <f>IF(Eingabe!I25="","",LARGE(Eingabe!D25:BA25,6))</f>
        <v>183</v>
      </c>
      <c r="J25" s="38">
        <f>IF(Eingabe!J25="","",LARGE(Eingabe!D25:BA25,7))</f>
        <v>181</v>
      </c>
      <c r="K25" s="38">
        <f>IF(Eingabe!K25="","",LARGE(Eingabe!D25:BA25,8))</f>
        <v>180</v>
      </c>
      <c r="L25" s="38">
        <f>IF(Eingabe!L25="","",LARGE(Eingabe!D25:BA25,9))</f>
        <v>179</v>
      </c>
      <c r="M25" s="38" t="str">
        <f>IF(Eingabe!M25="","",LARGE(Eingabe!D25:BA25,10))</f>
        <v/>
      </c>
      <c r="N25" s="40">
        <f t="shared" si="0"/>
        <v>184.11111111111111</v>
      </c>
    </row>
    <row r="26" spans="1:15" ht="25.5" x14ac:dyDescent="0.6">
      <c r="A26" s="58">
        <f>Eingabe!A26</f>
        <v>44</v>
      </c>
      <c r="B26" s="59" t="str">
        <f>Eingabe!B26</f>
        <v>LG</v>
      </c>
      <c r="C26" s="59" t="str">
        <f>Eingabe!C26</f>
        <v>Weiß Siegfried</v>
      </c>
      <c r="D26" s="38" t="str">
        <f>IF(Eingabe!D26="","",LARGE(Eingabe!D26:BA26,1))</f>
        <v/>
      </c>
      <c r="E26" s="38" t="str">
        <f>IF(Eingabe!E26="","",LARGE(Eingabe!D26:BA26,2))</f>
        <v/>
      </c>
      <c r="F26" s="38" t="str">
        <f>IF(Eingabe!F26="","",LARGE(Eingabe!D26:BA26,3))</f>
        <v/>
      </c>
      <c r="G26" s="38" t="str">
        <f>IF(Eingabe!G26="","",LARGE(Eingabe!D26:BA26,4))</f>
        <v/>
      </c>
      <c r="H26" s="38" t="str">
        <f>IF(Eingabe!H26="","",LARGE(Eingabe!D26:BA26,5))</f>
        <v/>
      </c>
      <c r="I26" s="38" t="str">
        <f>IF(Eingabe!I26="","",LARGE(Eingabe!D26:BA26,6))</f>
        <v/>
      </c>
      <c r="J26" s="38" t="str">
        <f>IF(Eingabe!J26="","",LARGE(Eingabe!D26:BA26,7))</f>
        <v/>
      </c>
      <c r="K26" s="38" t="str">
        <f>IF(Eingabe!K26="","",LARGE(Eingabe!D26:BA26,8))</f>
        <v/>
      </c>
      <c r="L26" s="38" t="str">
        <f>IF(Eingabe!L26="","",LARGE(Eingabe!D26:BA26,9))</f>
        <v/>
      </c>
      <c r="M26" s="38" t="str">
        <f>IF(Eingabe!M26="","",LARGE(Eingabe!D26:BA26,10))</f>
        <v/>
      </c>
      <c r="N26" s="40" t="str">
        <f t="shared" si="0"/>
        <v/>
      </c>
    </row>
    <row r="27" spans="1:15" ht="25.5" x14ac:dyDescent="0.6">
      <c r="A27" s="58">
        <f>Eingabe!A27</f>
        <v>45</v>
      </c>
      <c r="B27" s="59" t="str">
        <f>Eingabe!B27</f>
        <v>LG</v>
      </c>
      <c r="C27" s="59" t="str">
        <f>Eingabe!C27</f>
        <v>Hofberger Michael</v>
      </c>
      <c r="D27" s="38">
        <f>IF(Eingabe!D27="","",LARGE(Eingabe!D27:BA27,1))</f>
        <v>199</v>
      </c>
      <c r="E27" s="38">
        <f>IF(Eingabe!E27="","",LARGE(Eingabe!D27:BA27,2))</f>
        <v>194</v>
      </c>
      <c r="F27" s="38">
        <f>IF(Eingabe!F27="","",LARGE(Eingabe!D27:BA27,3))</f>
        <v>194</v>
      </c>
      <c r="G27" s="38">
        <f>IF(Eingabe!G27="","",LARGE(Eingabe!D27:BA27,4))</f>
        <v>191</v>
      </c>
      <c r="H27" s="38">
        <f>IF(Eingabe!H27="","",LARGE(Eingabe!D27:BA27,5))</f>
        <v>191</v>
      </c>
      <c r="I27" s="38">
        <f>IF(Eingabe!I27="","",LARGE(Eingabe!D27:BA27,6))</f>
        <v>191</v>
      </c>
      <c r="J27" s="38">
        <f>IF(Eingabe!J27="","",LARGE(Eingabe!D27:BA27,7))</f>
        <v>190</v>
      </c>
      <c r="K27" s="38">
        <f>IF(Eingabe!K27="","",LARGE(Eingabe!D27:BA27,8))</f>
        <v>190</v>
      </c>
      <c r="L27" s="38">
        <f>IF(Eingabe!L27="","",LARGE(Eingabe!D27:BA27,9))</f>
        <v>189</v>
      </c>
      <c r="M27" s="38">
        <f>IF(Eingabe!M27="","",LARGE(Eingabe!D27:BA27,10))</f>
        <v>187</v>
      </c>
      <c r="N27" s="40">
        <f t="shared" si="0"/>
        <v>191.6</v>
      </c>
    </row>
    <row r="28" spans="1:15" ht="25.5" x14ac:dyDescent="0.6">
      <c r="A28" s="58">
        <f>Eingabe!A28</f>
        <v>46</v>
      </c>
      <c r="B28" s="59" t="str">
        <f>Eingabe!B28</f>
        <v>LG</v>
      </c>
      <c r="C28" s="59" t="str">
        <f>Eingabe!C28</f>
        <v>Vogelsang Richard</v>
      </c>
      <c r="D28" s="38">
        <f>IF(Eingabe!D28="","",LARGE(Eingabe!D28:BA28,1))</f>
        <v>194</v>
      </c>
      <c r="E28" s="38">
        <f>IF(Eingabe!E28="","",LARGE(Eingabe!D28:BA28,2))</f>
        <v>193</v>
      </c>
      <c r="F28" s="38">
        <f>IF(Eingabe!F28="","",LARGE(Eingabe!D28:BA28,3))</f>
        <v>193</v>
      </c>
      <c r="G28" s="38">
        <f>IF(Eingabe!G28="","",LARGE(Eingabe!D28:BA28,4))</f>
        <v>193</v>
      </c>
      <c r="H28" s="38">
        <f>IF(Eingabe!H28="","",LARGE(Eingabe!D28:BA28,5))</f>
        <v>192</v>
      </c>
      <c r="I28" s="38">
        <f>IF(Eingabe!I28="","",LARGE(Eingabe!D28:BA28,6))</f>
        <v>192</v>
      </c>
      <c r="J28" s="38">
        <f>IF(Eingabe!J28="","",LARGE(Eingabe!D28:BA28,7))</f>
        <v>191</v>
      </c>
      <c r="K28" s="38">
        <f>IF(Eingabe!K28="","",LARGE(Eingabe!D28:BA28,8))</f>
        <v>190</v>
      </c>
      <c r="L28" s="38">
        <f>IF(Eingabe!L28="","",LARGE(Eingabe!D28:BA28,9))</f>
        <v>190</v>
      </c>
      <c r="M28" s="38">
        <f>IF(Eingabe!M28="","",LARGE(Eingabe!D28:BA28,10))</f>
        <v>189</v>
      </c>
      <c r="N28" s="40">
        <f t="shared" si="0"/>
        <v>191.7</v>
      </c>
    </row>
    <row r="29" spans="1:15" ht="25.5" x14ac:dyDescent="0.6">
      <c r="A29" s="58">
        <f>Eingabe!A29</f>
        <v>47</v>
      </c>
      <c r="B29" s="59" t="str">
        <f>Eingabe!B29</f>
        <v>LG</v>
      </c>
      <c r="C29" s="59" t="str">
        <f>Eingabe!C29</f>
        <v>Heinrich Anton</v>
      </c>
      <c r="D29" s="38">
        <f>IF(Eingabe!D29="","",LARGE(Eingabe!D29:BA29,1))</f>
        <v>193</v>
      </c>
      <c r="E29" s="38">
        <f>IF(Eingabe!E29="","",LARGE(Eingabe!D29:BA29,2))</f>
        <v>192</v>
      </c>
      <c r="F29" s="38">
        <f>IF(Eingabe!F29="","",LARGE(Eingabe!D29:BA29,3))</f>
        <v>192</v>
      </c>
      <c r="G29" s="38">
        <f>IF(Eingabe!G29="","",LARGE(Eingabe!D29:BA29,4))</f>
        <v>191</v>
      </c>
      <c r="H29" s="38">
        <f>IF(Eingabe!H29="","",LARGE(Eingabe!D29:BA29,5))</f>
        <v>190</v>
      </c>
      <c r="I29" s="38">
        <f>IF(Eingabe!I29="","",LARGE(Eingabe!D29:BA29,6))</f>
        <v>190</v>
      </c>
      <c r="J29" s="38">
        <f>IF(Eingabe!J29="","",LARGE(Eingabe!D29:BA29,7))</f>
        <v>190</v>
      </c>
      <c r="K29" s="38">
        <f>IF(Eingabe!K29="","",LARGE(Eingabe!D29:BA29,8))</f>
        <v>188</v>
      </c>
      <c r="L29" s="38">
        <f>IF(Eingabe!L29="","",LARGE(Eingabe!D29:BA29,9))</f>
        <v>188</v>
      </c>
      <c r="M29" s="38">
        <f>IF(Eingabe!M29="","",LARGE(Eingabe!D29:BA29,10))</f>
        <v>187</v>
      </c>
      <c r="N29" s="40">
        <f t="shared" si="0"/>
        <v>190.1</v>
      </c>
    </row>
    <row r="30" spans="1:15" ht="25.5" x14ac:dyDescent="0.6">
      <c r="A30" s="58">
        <f>Eingabe!A30</f>
        <v>48</v>
      </c>
      <c r="B30" s="59" t="str">
        <f>Eingabe!B30</f>
        <v>LG</v>
      </c>
      <c r="C30" s="59" t="str">
        <f>Eingabe!C30</f>
        <v>Heinrich Kilian</v>
      </c>
      <c r="D30" s="38">
        <f>IF(Eingabe!D30="","",LARGE(Eingabe!D30:BA30,1))</f>
        <v>190</v>
      </c>
      <c r="E30" s="38">
        <f>IF(Eingabe!E30="","",LARGE(Eingabe!D30:BA30,2))</f>
        <v>189</v>
      </c>
      <c r="F30" s="38" t="str">
        <f>IF(Eingabe!F30="","",LARGE(Eingabe!D30:BA30,3))</f>
        <v/>
      </c>
      <c r="G30" s="38" t="str">
        <f>IF(Eingabe!G30="","",LARGE(Eingabe!D30:BA30,4))</f>
        <v/>
      </c>
      <c r="H30" s="38" t="str">
        <f>IF(Eingabe!H30="","",LARGE(Eingabe!D30:BA30,5))</f>
        <v/>
      </c>
      <c r="I30" s="38" t="str">
        <f>IF(Eingabe!I30="","",LARGE(Eingabe!D30:BA30,6))</f>
        <v/>
      </c>
      <c r="J30" s="38" t="str">
        <f>IF(Eingabe!J30="","",LARGE(Eingabe!D30:BA30,7))</f>
        <v/>
      </c>
      <c r="K30" s="38" t="str">
        <f>IF(Eingabe!K30="","",LARGE(Eingabe!D30:BA30,8))</f>
        <v/>
      </c>
      <c r="L30" s="38" t="str">
        <f>IF(Eingabe!L30="","",LARGE(Eingabe!D30:BA30,9))</f>
        <v/>
      </c>
      <c r="M30" s="38" t="str">
        <f>IF(Eingabe!M30="","",LARGE(Eingabe!D30:BA30,10))</f>
        <v/>
      </c>
      <c r="N30" s="40">
        <f t="shared" si="0"/>
        <v>189.5</v>
      </c>
    </row>
    <row r="31" spans="1:15" ht="25.5" x14ac:dyDescent="0.6">
      <c r="A31" s="58">
        <f>Eingabe!A31</f>
        <v>49</v>
      </c>
      <c r="B31" s="59" t="str">
        <f>Eingabe!B31</f>
        <v>LG</v>
      </c>
      <c r="C31" s="59" t="str">
        <f>Eingabe!C31</f>
        <v>Stegmayer Thomas</v>
      </c>
      <c r="D31" s="38">
        <f>IF(Eingabe!D31="","",LARGE(Eingabe!D31:BA31,1))</f>
        <v>196</v>
      </c>
      <c r="E31" s="38">
        <f>IF(Eingabe!E31="","",LARGE(Eingabe!D31:BA31,2))</f>
        <v>196</v>
      </c>
      <c r="F31" s="38">
        <f>IF(Eingabe!F31="","",LARGE(Eingabe!D31:BA31,3))</f>
        <v>196</v>
      </c>
      <c r="G31" s="38">
        <f>IF(Eingabe!G31="","",LARGE(Eingabe!D31:BA31,4))</f>
        <v>196</v>
      </c>
      <c r="H31" s="38">
        <f>IF(Eingabe!H31="","",LARGE(Eingabe!D31:BA31,5))</f>
        <v>195</v>
      </c>
      <c r="I31" s="38">
        <f>IF(Eingabe!I31="","",LARGE(Eingabe!D31:BA31,6))</f>
        <v>194</v>
      </c>
      <c r="J31" s="38">
        <f>IF(Eingabe!J31="","",LARGE(Eingabe!D31:BA31,7))</f>
        <v>192</v>
      </c>
      <c r="K31" s="38">
        <f>IF(Eingabe!K31="","",LARGE(Eingabe!D31:BA31,8))</f>
        <v>192</v>
      </c>
      <c r="L31" s="38">
        <f>IF(Eingabe!L31="","",LARGE(Eingabe!D31:BA31,9))</f>
        <v>192</v>
      </c>
      <c r="M31" s="38">
        <f>IF(Eingabe!M31="","",LARGE(Eingabe!D31:BA31,10))</f>
        <v>192</v>
      </c>
      <c r="N31" s="40">
        <f t="shared" si="0"/>
        <v>194.1</v>
      </c>
    </row>
    <row r="32" spans="1:15" ht="25.5" x14ac:dyDescent="0.6">
      <c r="A32" s="58">
        <f>Eingabe!A32</f>
        <v>50</v>
      </c>
      <c r="B32" s="59" t="str">
        <f>Eingabe!B32</f>
        <v>LG</v>
      </c>
      <c r="C32" s="59" t="str">
        <f>Eingabe!C32</f>
        <v>Beck Theresa</v>
      </c>
      <c r="D32" s="38">
        <f>IF(Eingabe!D32="","",LARGE(Eingabe!D32:BA32,1))</f>
        <v>195</v>
      </c>
      <c r="E32" s="38">
        <f>IF(Eingabe!E32="","",LARGE(Eingabe!D32:BA32,2))</f>
        <v>194</v>
      </c>
      <c r="F32" s="38">
        <f>IF(Eingabe!F32="","",LARGE(Eingabe!D32:BA32,3))</f>
        <v>192</v>
      </c>
      <c r="G32" s="38">
        <f>IF(Eingabe!G32="","",LARGE(Eingabe!D32:BA32,4))</f>
        <v>191</v>
      </c>
      <c r="H32" s="38">
        <f>IF(Eingabe!H32="","",LARGE(Eingabe!D32:BA32,5))</f>
        <v>191</v>
      </c>
      <c r="I32" s="38">
        <f>IF(Eingabe!I32="","",LARGE(Eingabe!D32:BA32,6))</f>
        <v>190</v>
      </c>
      <c r="J32" s="38">
        <f>IF(Eingabe!J32="","",LARGE(Eingabe!D32:BA32,7))</f>
        <v>189</v>
      </c>
      <c r="K32" s="38">
        <f>IF(Eingabe!K32="","",LARGE(Eingabe!D32:BA32,8))</f>
        <v>189</v>
      </c>
      <c r="L32" s="38">
        <f>IF(Eingabe!L32="","",LARGE(Eingabe!D32:BA32,9))</f>
        <v>188</v>
      </c>
      <c r="M32" s="38">
        <f>IF(Eingabe!M32="","",LARGE(Eingabe!D32:BA32,10))</f>
        <v>188</v>
      </c>
      <c r="N32" s="40">
        <f t="shared" si="0"/>
        <v>190.7</v>
      </c>
    </row>
    <row r="33" spans="1:14" ht="25.5" x14ac:dyDescent="0.6">
      <c r="A33" s="58">
        <f>Eingabe!A33</f>
        <v>51</v>
      </c>
      <c r="B33" s="59" t="str">
        <f>Eingabe!B33</f>
        <v>LG</v>
      </c>
      <c r="C33" s="59" t="str">
        <f>Eingabe!C33</f>
        <v>Bayer Martin</v>
      </c>
      <c r="D33" s="38" t="str">
        <f>IF(Eingabe!D33="","",LARGE(Eingabe!D33:BA33,1))</f>
        <v/>
      </c>
      <c r="E33" s="38" t="str">
        <f>IF(Eingabe!E33="","",LARGE(Eingabe!D33:BA33,2))</f>
        <v/>
      </c>
      <c r="F33" s="38" t="str">
        <f>IF(Eingabe!F33="","",LARGE(Eingabe!D33:BA33,3))</f>
        <v/>
      </c>
      <c r="G33" s="38" t="str">
        <f>IF(Eingabe!G33="","",LARGE(Eingabe!D33:BA33,4))</f>
        <v/>
      </c>
      <c r="H33" s="38" t="str">
        <f>IF(Eingabe!H33="","",LARGE(Eingabe!D33:BA33,5))</f>
        <v/>
      </c>
      <c r="I33" s="38" t="str">
        <f>IF(Eingabe!I33="","",LARGE(Eingabe!D33:BA33,6))</f>
        <v/>
      </c>
      <c r="J33" s="38" t="str">
        <f>IF(Eingabe!J33="","",LARGE(Eingabe!D33:BA33,7))</f>
        <v/>
      </c>
      <c r="K33" s="38" t="str">
        <f>IF(Eingabe!K33="","",LARGE(Eingabe!D33:BA33,8))</f>
        <v/>
      </c>
      <c r="L33" s="38" t="str">
        <f>IF(Eingabe!L33="","",LARGE(Eingabe!D33:BA33,9))</f>
        <v/>
      </c>
      <c r="M33" s="38" t="str">
        <f>IF(Eingabe!M33="","",LARGE(Eingabe!D33:BA33,10))</f>
        <v/>
      </c>
      <c r="N33" s="40" t="str">
        <f t="shared" si="0"/>
        <v/>
      </c>
    </row>
    <row r="34" spans="1:14" ht="25.5" x14ac:dyDescent="0.6">
      <c r="A34" s="58">
        <f>Eingabe!A34</f>
        <v>52</v>
      </c>
      <c r="B34" s="59" t="str">
        <f>Eingabe!B34</f>
        <v>LG</v>
      </c>
      <c r="C34" s="59" t="str">
        <f>Eingabe!C34</f>
        <v>Fuidl Nicole</v>
      </c>
      <c r="D34" s="38" t="str">
        <f>IF(Eingabe!D34="","",LARGE(Eingabe!D34:BA34,1))</f>
        <v/>
      </c>
      <c r="E34" s="38" t="str">
        <f>IF(Eingabe!E34="","",LARGE(Eingabe!D34:BA34,2))</f>
        <v/>
      </c>
      <c r="F34" s="38" t="str">
        <f>IF(Eingabe!F34="","",LARGE(Eingabe!D34:BA34,3))</f>
        <v/>
      </c>
      <c r="G34" s="38" t="str">
        <f>IF(Eingabe!G34="","",LARGE(Eingabe!D34:BA34,4))</f>
        <v/>
      </c>
      <c r="H34" s="38" t="str">
        <f>IF(Eingabe!H34="","",LARGE(Eingabe!D34:BA34,5))</f>
        <v/>
      </c>
      <c r="I34" s="38" t="str">
        <f>IF(Eingabe!I34="","",LARGE(Eingabe!D34:BA34,6))</f>
        <v/>
      </c>
      <c r="J34" s="38" t="str">
        <f>IF(Eingabe!J34="","",LARGE(Eingabe!D34:BA34,7))</f>
        <v/>
      </c>
      <c r="K34" s="38" t="str">
        <f>IF(Eingabe!K34="","",LARGE(Eingabe!D34:BA34,8))</f>
        <v/>
      </c>
      <c r="L34" s="38" t="str">
        <f>IF(Eingabe!L34="","",LARGE(Eingabe!D34:BA34,9))</f>
        <v/>
      </c>
      <c r="M34" s="38" t="str">
        <f>IF(Eingabe!M34="","",LARGE(Eingabe!D34:BA34,10))</f>
        <v/>
      </c>
      <c r="N34" s="40" t="str">
        <f t="shared" si="0"/>
        <v/>
      </c>
    </row>
    <row r="35" spans="1:14" ht="26.25" thickBot="1" x14ac:dyDescent="0.65">
      <c r="A35" s="62">
        <f>Eingabe!A36</f>
        <v>54</v>
      </c>
      <c r="B35" s="63" t="str">
        <f>Eingabe!B36</f>
        <v>LG</v>
      </c>
      <c r="C35" s="63" t="str">
        <f>Eingabe!C36</f>
        <v>Stein Helmut</v>
      </c>
      <c r="D35" s="39">
        <f>IF(Eingabe!D36="","",LARGE(Eingabe!D36:BA36,1))</f>
        <v>181</v>
      </c>
      <c r="E35" s="39">
        <f>IF(Eingabe!E36="","",LARGE(Eingabe!D36:BA36,2))</f>
        <v>176</v>
      </c>
      <c r="F35" s="39">
        <f>IF(Eingabe!F36="","",LARGE(Eingabe!D36:BA36,3))</f>
        <v>174</v>
      </c>
      <c r="G35" s="39">
        <f>IF(Eingabe!G36="","",LARGE(Eingabe!D36:BA36,4))</f>
        <v>174</v>
      </c>
      <c r="H35" s="39" t="str">
        <f>IF(Eingabe!H36="","",LARGE(Eingabe!D36:BA36,5))</f>
        <v/>
      </c>
      <c r="I35" s="39" t="str">
        <f>IF(Eingabe!I36="","",LARGE(Eingabe!D36:BA36,6))</f>
        <v/>
      </c>
      <c r="J35" s="39" t="str">
        <f>IF(Eingabe!J36="","",LARGE(Eingabe!D36:BA36,7))</f>
        <v/>
      </c>
      <c r="K35" s="39" t="str">
        <f>IF(Eingabe!K36="","",LARGE(Eingabe!D36:BA36,8))</f>
        <v/>
      </c>
      <c r="L35" s="39" t="str">
        <f>IF(Eingabe!L36="","",LARGE(Eingabe!D36:BA36,9))</f>
        <v/>
      </c>
      <c r="M35" s="39" t="str">
        <f>IF(Eingabe!M36="","",LARGE(Eingabe!D36:BA36,10))</f>
        <v/>
      </c>
      <c r="N35" s="41">
        <f t="shared" si="0"/>
        <v>176.25</v>
      </c>
    </row>
  </sheetData>
  <mergeCells count="5">
    <mergeCell ref="A1:A2"/>
    <mergeCell ref="B1:B2"/>
    <mergeCell ref="C1:C2"/>
    <mergeCell ref="M1:N1"/>
    <mergeCell ref="D1:L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59" orientation="landscape" r:id="rId1"/>
  <headerFooter>
    <oddHeader>&amp;C&amp;"-,Fett"&amp;48Jahresmeisterschaft Stand: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Eingabe</vt:lpstr>
      <vt:lpstr>Wertung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schützen</dc:creator>
  <cp:lastModifiedBy>richard</cp:lastModifiedBy>
  <cp:lastPrinted>2018-01-31T07:37:25Z</cp:lastPrinted>
  <dcterms:created xsi:type="dcterms:W3CDTF">2011-01-28T18:16:58Z</dcterms:created>
  <dcterms:modified xsi:type="dcterms:W3CDTF">2021-08-01T08:28:00Z</dcterms:modified>
</cp:coreProperties>
</file>